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https://wopi.dropbox.com/wopi/files/oid_4765934443077574400/WOPIServiceId_TP_DROPBOX_PLUS/WOPIUserId_-/"/>
    </mc:Choice>
  </mc:AlternateContent>
  <xr:revisionPtr revIDLastSave="37" documentId="13_ncr:1_{BBB71AD2-1B32-4D02-9338-47AA1F25A4AB}" xr6:coauthVersionLast="47" xr6:coauthVersionMax="47" xr10:uidLastSave="{C70E02D4-4BDE-4955-ACC2-49C64FC05E76}"/>
  <bookViews>
    <workbookView xWindow="28692" yWindow="-108" windowWidth="21816" windowHeight="12996" tabRatio="803" xr2:uid="{00000000-000D-0000-FFFF-FFFF00000000}"/>
  </bookViews>
  <sheets>
    <sheet name="PG" sheetId="10" r:id="rId1"/>
    <sheet name="Lot1 Terrassement - VRD - EV" sheetId="1" r:id="rId2"/>
    <sheet name="RECAP Lot 1" sheetId="6" r:id="rId3"/>
  </sheets>
  <definedNames>
    <definedName name="_xlnm.Print_Titles" localSheetId="1">'Lot1 Terrassement - VRD - EV'!$1:$4</definedName>
    <definedName name="_xlnm.Print_Titles" localSheetId="2">'RECAP Lot 1'!$1:$5</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05" i="1" l="1"/>
  <c r="F367" i="1"/>
  <c r="F318" i="1" l="1"/>
  <c r="F351" i="1" l="1"/>
  <c r="F350" i="1"/>
  <c r="B30" i="6" l="1"/>
  <c r="A30" i="6"/>
  <c r="F393" i="1"/>
  <c r="F391" i="1"/>
  <c r="F395" i="1"/>
  <c r="F394" i="1"/>
  <c r="F399" i="1"/>
  <c r="F398" i="1"/>
  <c r="B412" i="1"/>
  <c r="F411" i="1"/>
  <c r="F410" i="1"/>
  <c r="F409" i="1"/>
  <c r="F408" i="1"/>
  <c r="F407" i="1"/>
  <c r="F406" i="1"/>
  <c r="F405" i="1"/>
  <c r="F404" i="1"/>
  <c r="F403" i="1"/>
  <c r="F402" i="1"/>
  <c r="F401" i="1"/>
  <c r="F400" i="1"/>
  <c r="F397" i="1"/>
  <c r="F396" i="1"/>
  <c r="F119" i="1"/>
  <c r="F120" i="1"/>
  <c r="F412" i="1" l="1"/>
  <c r="C30" i="6" s="1"/>
  <c r="F112" i="1"/>
  <c r="F111" i="1"/>
  <c r="F110" i="1"/>
  <c r="F33" i="1"/>
  <c r="F67" i="1"/>
  <c r="F116" i="1" l="1"/>
  <c r="F115" i="1"/>
  <c r="F44" i="1"/>
  <c r="F43" i="1"/>
  <c r="F42" i="1"/>
  <c r="F47" i="1"/>
  <c r="F46" i="1"/>
  <c r="F53" i="1"/>
  <c r="F56" i="1" l="1"/>
  <c r="F353" i="1" l="1"/>
  <c r="F352" i="1"/>
  <c r="F170" i="1" l="1"/>
  <c r="F169" i="1"/>
  <c r="F171" i="1"/>
  <c r="F172" i="1"/>
  <c r="F173" i="1"/>
  <c r="F174" i="1"/>
  <c r="F175" i="1"/>
  <c r="F176" i="1"/>
  <c r="F383" i="1" l="1"/>
  <c r="B23" i="6" l="1"/>
  <c r="A23" i="6"/>
  <c r="B22" i="6"/>
  <c r="A22" i="6"/>
  <c r="B21" i="6"/>
  <c r="A21" i="6"/>
  <c r="B20" i="6"/>
  <c r="A20" i="6"/>
  <c r="B19" i="6"/>
  <c r="A19" i="6"/>
  <c r="B18" i="6"/>
  <c r="A18" i="6"/>
  <c r="B17" i="6"/>
  <c r="A17" i="6"/>
  <c r="B16" i="6"/>
  <c r="A16" i="6"/>
  <c r="B15" i="6"/>
  <c r="A15" i="6"/>
  <c r="B14" i="6"/>
  <c r="A14" i="6"/>
  <c r="B13" i="6"/>
  <c r="A13" i="6"/>
  <c r="F304" i="1"/>
  <c r="F301" i="1"/>
  <c r="F323" i="1"/>
  <c r="F324" i="1"/>
  <c r="F135" i="1" l="1"/>
  <c r="F134" i="1"/>
  <c r="F160" i="1"/>
  <c r="F161" i="1"/>
  <c r="F162" i="1"/>
  <c r="F163" i="1"/>
  <c r="F164" i="1"/>
  <c r="F165" i="1"/>
  <c r="F166" i="1"/>
  <c r="F167" i="1"/>
  <c r="F168" i="1"/>
  <c r="F177" i="1"/>
  <c r="F159" i="1"/>
  <c r="F178" i="1" l="1"/>
  <c r="B178" i="1"/>
  <c r="F290" i="1"/>
  <c r="F289" i="1"/>
  <c r="F287" i="1"/>
  <c r="F288" i="1"/>
  <c r="F286" i="1"/>
  <c r="F371" i="1"/>
  <c r="F361" i="1"/>
  <c r="F360" i="1"/>
  <c r="F373" i="1"/>
  <c r="F372" i="1"/>
  <c r="F370" i="1"/>
  <c r="F369" i="1"/>
  <c r="F341" i="1"/>
  <c r="F342" i="1"/>
  <c r="F343" i="1"/>
  <c r="F344" i="1"/>
  <c r="F345" i="1"/>
  <c r="F346" i="1"/>
  <c r="F347" i="1"/>
  <c r="F348" i="1"/>
  <c r="F349" i="1"/>
  <c r="F340" i="1"/>
  <c r="F322" i="1"/>
  <c r="F321" i="1"/>
  <c r="F325" i="1"/>
  <c r="F326" i="1"/>
  <c r="F327" i="1"/>
  <c r="F328" i="1"/>
  <c r="F329" i="1"/>
  <c r="F330" i="1"/>
  <c r="F331" i="1"/>
  <c r="F333" i="1"/>
  <c r="F334" i="1"/>
  <c r="F227" i="1"/>
  <c r="F226" i="1"/>
  <c r="F308" i="1"/>
  <c r="F307" i="1"/>
  <c r="F306" i="1"/>
  <c r="F297" i="1"/>
  <c r="F298" i="1"/>
  <c r="F302" i="1"/>
  <c r="F303" i="1"/>
  <c r="F309" i="1"/>
  <c r="F310" i="1"/>
  <c r="F311" i="1"/>
  <c r="F312" i="1"/>
  <c r="F296" i="1"/>
  <c r="F295" i="1"/>
  <c r="C15" i="6" l="1"/>
  <c r="F268" i="1"/>
  <c r="F269" i="1"/>
  <c r="F270" i="1"/>
  <c r="F271" i="1"/>
  <c r="F272" i="1"/>
  <c r="F273" i="1"/>
  <c r="F274" i="1"/>
  <c r="F275" i="1"/>
  <c r="F276" i="1"/>
  <c r="F277" i="1"/>
  <c r="F278" i="1"/>
  <c r="F279" i="1"/>
  <c r="F280" i="1"/>
  <c r="F267" i="1"/>
  <c r="F256" i="1"/>
  <c r="F257" i="1"/>
  <c r="F258" i="1"/>
  <c r="F259" i="1"/>
  <c r="F246" i="1" l="1"/>
  <c r="F247" i="1"/>
  <c r="F248" i="1"/>
  <c r="F249" i="1"/>
  <c r="F250" i="1"/>
  <c r="F240" i="1"/>
  <c r="F239" i="1"/>
  <c r="F232" i="1"/>
  <c r="F219" i="1"/>
  <c r="F217" i="1"/>
  <c r="F213" i="1"/>
  <c r="F207" i="1"/>
  <c r="F236" i="1"/>
  <c r="F233" i="1"/>
  <c r="F106" i="1"/>
  <c r="F105" i="1"/>
  <c r="F104" i="1"/>
  <c r="F109" i="1"/>
  <c r="F108" i="1"/>
  <c r="F107" i="1"/>
  <c r="F243" i="1"/>
  <c r="F242" i="1"/>
  <c r="F241" i="1"/>
  <c r="F221" i="1"/>
  <c r="F220" i="1"/>
  <c r="F209" i="1"/>
  <c r="F210" i="1"/>
  <c r="F211" i="1"/>
  <c r="F212" i="1"/>
  <c r="F214" i="1"/>
  <c r="F215" i="1"/>
  <c r="F216" i="1"/>
  <c r="F222" i="1"/>
  <c r="F223" i="1"/>
  <c r="F224" i="1"/>
  <c r="F225" i="1"/>
  <c r="F228" i="1"/>
  <c r="F229" i="1"/>
  <c r="F230" i="1"/>
  <c r="F231" i="1"/>
  <c r="F234" i="1"/>
  <c r="F235" i="1"/>
  <c r="F237" i="1"/>
  <c r="F238" i="1"/>
  <c r="F244" i="1"/>
  <c r="F245" i="1"/>
  <c r="F251" i="1"/>
  <c r="F252" i="1"/>
  <c r="F253" i="1"/>
  <c r="F254" i="1"/>
  <c r="F255" i="1"/>
  <c r="F261" i="1"/>
  <c r="F208" i="1"/>
  <c r="F184" i="1"/>
  <c r="F185" i="1"/>
  <c r="F186" i="1"/>
  <c r="F187" i="1"/>
  <c r="F188" i="1"/>
  <c r="F189" i="1"/>
  <c r="F190" i="1"/>
  <c r="F191" i="1"/>
  <c r="F192" i="1"/>
  <c r="F193" i="1"/>
  <c r="F194" i="1"/>
  <c r="F195" i="1"/>
  <c r="F196" i="1"/>
  <c r="F197" i="1"/>
  <c r="F198" i="1"/>
  <c r="F199" i="1"/>
  <c r="F200" i="1"/>
  <c r="F183" i="1"/>
  <c r="F121" i="1" l="1"/>
  <c r="F122" i="1"/>
  <c r="F123" i="1"/>
  <c r="F124" i="1"/>
  <c r="F125" i="1"/>
  <c r="F126" i="1"/>
  <c r="F93" i="1"/>
  <c r="F94" i="1"/>
  <c r="F95" i="1"/>
  <c r="F96" i="1"/>
  <c r="F97" i="1"/>
  <c r="F98" i="1"/>
  <c r="F99" i="1"/>
  <c r="F100" i="1"/>
  <c r="F101" i="1"/>
  <c r="F102" i="1"/>
  <c r="F103" i="1"/>
  <c r="F85" i="1"/>
  <c r="F60" i="1"/>
  <c r="F57" i="1"/>
  <c r="F52" i="1"/>
  <c r="C68" i="1"/>
  <c r="F68" i="1" s="1"/>
  <c r="F69" i="1"/>
  <c r="F70" i="1"/>
  <c r="F71" i="1"/>
  <c r="F72" i="1"/>
  <c r="F73" i="1"/>
  <c r="F74" i="1"/>
  <c r="F75" i="1"/>
  <c r="F76" i="1"/>
  <c r="F77" i="1"/>
  <c r="F78" i="1"/>
  <c r="F79" i="1"/>
  <c r="F80" i="1"/>
  <c r="F81" i="1"/>
  <c r="F82" i="1"/>
  <c r="F83" i="1"/>
  <c r="F84" i="1"/>
  <c r="F86" i="1"/>
  <c r="F36" i="1"/>
  <c r="F37" i="1"/>
  <c r="F38" i="1"/>
  <c r="F39" i="1"/>
  <c r="F40" i="1"/>
  <c r="F41" i="1"/>
  <c r="F45" i="1"/>
  <c r="F49" i="1"/>
  <c r="F50" i="1"/>
  <c r="F51" i="1"/>
  <c r="F54" i="1"/>
  <c r="F55" i="1"/>
  <c r="F58" i="1"/>
  <c r="F59" i="1"/>
  <c r="F62" i="1"/>
  <c r="F35" i="1"/>
  <c r="F18" i="1"/>
  <c r="F17" i="1"/>
  <c r="F9" i="1" l="1"/>
  <c r="F10" i="1"/>
  <c r="F11" i="1"/>
  <c r="F12" i="1"/>
  <c r="F13" i="1"/>
  <c r="F14" i="1"/>
  <c r="F15" i="1"/>
  <c r="F16" i="1"/>
  <c r="F19" i="1"/>
  <c r="F20" i="1"/>
  <c r="F21" i="1"/>
  <c r="F22" i="1"/>
  <c r="F24" i="1"/>
  <c r="F25" i="1"/>
  <c r="F26" i="1"/>
  <c r="F8" i="1"/>
  <c r="B155" i="1"/>
  <c r="F154" i="1"/>
  <c r="F153" i="1"/>
  <c r="F152" i="1"/>
  <c r="F151" i="1"/>
  <c r="F150" i="1"/>
  <c r="F149" i="1"/>
  <c r="F148" i="1"/>
  <c r="F147" i="1"/>
  <c r="F146" i="1"/>
  <c r="F145" i="1"/>
  <c r="F144" i="1"/>
  <c r="F142" i="1"/>
  <c r="F141" i="1"/>
  <c r="F139" i="1"/>
  <c r="F138" i="1"/>
  <c r="F137" i="1"/>
  <c r="F133" i="1"/>
  <c r="B130" i="1"/>
  <c r="F128" i="1"/>
  <c r="F127" i="1"/>
  <c r="F117" i="1"/>
  <c r="F114" i="1"/>
  <c r="F113" i="1"/>
  <c r="F92" i="1"/>
  <c r="F155" i="1" l="1"/>
  <c r="C14" i="6" s="1"/>
  <c r="F130" i="1"/>
  <c r="C13" i="6" s="1"/>
  <c r="F364" i="1" l="1"/>
  <c r="F365" i="1"/>
  <c r="F366" i="1"/>
  <c r="F368" i="1"/>
  <c r="F375" i="1"/>
  <c r="F376" i="1"/>
  <c r="F377" i="1"/>
  <c r="F378" i="1"/>
  <c r="F379" i="1"/>
  <c r="F380" i="1"/>
  <c r="F381" i="1"/>
  <c r="F363" i="1"/>
  <c r="B282" i="1" l="1"/>
  <c r="B292" i="1"/>
  <c r="B314" i="1"/>
  <c r="B336" i="1"/>
  <c r="F63" i="1" l="1"/>
  <c r="F87" i="1"/>
  <c r="E2" i="1" l="1"/>
  <c r="B355" i="1"/>
  <c r="F354" i="1"/>
  <c r="F339" i="1"/>
  <c r="F355" i="1" l="1"/>
  <c r="C22" i="6" s="1"/>
  <c r="B28" i="6"/>
  <c r="B24" i="6"/>
  <c r="F28" i="1"/>
  <c r="F7" i="1"/>
  <c r="F32" i="1"/>
  <c r="F64" i="1" s="1"/>
  <c r="C11" i="6" s="1"/>
  <c r="F201" i="1"/>
  <c r="F181" i="1"/>
  <c r="F262" i="1"/>
  <c r="F205" i="1"/>
  <c r="F281" i="1"/>
  <c r="F266" i="1"/>
  <c r="F291" i="1"/>
  <c r="F285" i="1"/>
  <c r="F313" i="1"/>
  <c r="F314" i="1" s="1"/>
  <c r="C20" i="6" s="1"/>
  <c r="F335" i="1"/>
  <c r="F384" i="1"/>
  <c r="F358" i="1"/>
  <c r="F202" i="1" l="1"/>
  <c r="F336" i="1"/>
  <c r="C21" i="6" s="1"/>
  <c r="F292" i="1"/>
  <c r="F29" i="1"/>
  <c r="A2" i="1"/>
  <c r="A1" i="1"/>
  <c r="A3" i="1"/>
  <c r="B12" i="6"/>
  <c r="A12" i="6"/>
  <c r="B11" i="6"/>
  <c r="A11" i="6"/>
  <c r="B10" i="6"/>
  <c r="A10" i="6"/>
  <c r="B88" i="1" l="1"/>
  <c r="B387" i="1" l="1"/>
  <c r="F88" i="1"/>
  <c r="C12" i="6" s="1"/>
  <c r="B64" i="1" l="1"/>
  <c r="C16" i="6" l="1"/>
  <c r="C10" i="6"/>
  <c r="B385" i="1" l="1"/>
  <c r="B29" i="1"/>
  <c r="B202" i="1"/>
  <c r="B263" i="1"/>
  <c r="F263" i="1"/>
  <c r="C17" i="6" s="1"/>
  <c r="F385" i="1" l="1"/>
  <c r="F282" i="1"/>
  <c r="C18" i="6" s="1"/>
  <c r="C19" i="6"/>
  <c r="C23" i="6" l="1"/>
  <c r="F387" i="1"/>
  <c r="C24" i="6" l="1"/>
  <c r="C26" i="6" s="1"/>
  <c r="C28" i="6" s="1"/>
</calcChain>
</file>

<file path=xl/sharedStrings.xml><?xml version="1.0" encoding="utf-8"?>
<sst xmlns="http://schemas.openxmlformats.org/spreadsheetml/2006/main" count="415" uniqueCount="235">
  <si>
    <t>Dossier N° :</t>
  </si>
  <si>
    <t>P.U ht</t>
  </si>
  <si>
    <t>Article</t>
  </si>
  <si>
    <t>Nature des travaux</t>
  </si>
  <si>
    <t>Quantité</t>
  </si>
  <si>
    <t>Montant HT</t>
  </si>
  <si>
    <t>A</t>
  </si>
  <si>
    <t>B</t>
  </si>
  <si>
    <t>Eaux usées</t>
  </si>
  <si>
    <t>C</t>
  </si>
  <si>
    <t>D</t>
  </si>
  <si>
    <t>Eau potable</t>
  </si>
  <si>
    <t>E</t>
  </si>
  <si>
    <t>F</t>
  </si>
  <si>
    <t>Voirie</t>
  </si>
  <si>
    <t>G</t>
  </si>
  <si>
    <t>H</t>
  </si>
  <si>
    <t>I</t>
  </si>
  <si>
    <t>DPGF</t>
  </si>
  <si>
    <t>J</t>
  </si>
  <si>
    <t>Téléphone &amp; Fibre optique</t>
  </si>
  <si>
    <t>K</t>
  </si>
  <si>
    <t>L</t>
  </si>
  <si>
    <t>M</t>
  </si>
  <si>
    <t>RECAPITULATIF</t>
  </si>
  <si>
    <t>Eclairage</t>
  </si>
  <si>
    <t>Génie civil Basse Tension</t>
  </si>
  <si>
    <t>Frais commun</t>
  </si>
  <si>
    <t>Terrassement Voirie</t>
  </si>
  <si>
    <t>Terrassement Bâtiment</t>
  </si>
  <si>
    <t>Lot 1</t>
  </si>
  <si>
    <t>IRVE</t>
  </si>
  <si>
    <t>2024-028</t>
  </si>
  <si>
    <r>
      <t>m</t>
    </r>
    <r>
      <rPr>
        <vertAlign val="superscript"/>
        <sz val="10"/>
        <rFont val="Calibri Light"/>
        <family val="2"/>
      </rPr>
      <t>3</t>
    </r>
  </si>
  <si>
    <t>m²</t>
  </si>
  <si>
    <r>
      <t xml:space="preserve">Remblais généraux comprenant </t>
    </r>
    <r>
      <rPr>
        <b/>
        <sz val="10"/>
        <color indexed="8"/>
        <rFont val="Calibri Light"/>
        <family val="2"/>
      </rPr>
      <t>remblais en GNT 0/150</t>
    </r>
    <r>
      <rPr>
        <sz val="10"/>
        <color indexed="8"/>
        <rFont val="Calibri Light"/>
        <family val="2"/>
      </rPr>
      <t xml:space="preserve"> et exempts de matières pouvant nuire à leur tenue, nettoyage préalable du fond de la forme et purges éventuelles, remblai étalé par couche de 25 cm au plus et compacté à 95 % de l'Optimum Proctor Normal.</t>
    </r>
  </si>
  <si>
    <t>ml</t>
  </si>
  <si>
    <r>
      <t>Installation de chantier</t>
    </r>
    <r>
      <rPr>
        <sz val="10"/>
        <color indexed="8"/>
        <rFont val="Calibri Light"/>
        <family val="2"/>
      </rPr>
      <t xml:space="preserve"> pour les besoins propre à l'entreprise titulaire du présent lot comprenant : locaux de chantier conformes à la réglementation en vigueur, mise en place de la signalisation et du balisage du chantier, aménagement d'aires de stockage ainsi que des accès de chantier, adaptation à toutes phases nouvelles du chantier, prise en compte des dispositions demandées par le coordonnateur SPS, celles décrites dans le PGC et celles prévues au CCTP, remise en état en fin de chantier. </t>
    </r>
  </si>
  <si>
    <t>Forfait</t>
  </si>
  <si>
    <r>
      <rPr>
        <b/>
        <sz val="10"/>
        <rFont val="Calibri Light"/>
        <family val="2"/>
      </rPr>
      <t>Marquage et piquetage des réseaux existants</t>
    </r>
    <r>
      <rPr>
        <sz val="10"/>
        <rFont val="Calibri Light"/>
        <family val="2"/>
      </rPr>
      <t xml:space="preserve"> conformément à la réglementation relative aux travaux à proximité des réseaux. Le marquage devra être maintenue pendant toute la durée du chantier. Les marquages et les piquetages sont de couleurs différentes selon la nature du réseau repéré. Les couleurs utilisées répondent à la norme NF P 98-332. Elle impose une couleur précise et unique par type de réseau. La prestation est complétée par une estimation de la profondeur notée à intervalle régulier. Un procès verbal est dressé suite à la réalisation de cette opération en direction du maitre d'ouvrage. </t>
    </r>
  </si>
  <si>
    <r>
      <t xml:space="preserve">Réalisation d'un constat d'état des lieux </t>
    </r>
    <r>
      <rPr>
        <sz val="10"/>
        <color indexed="8"/>
        <rFont val="Calibri Light"/>
        <family val="2"/>
      </rPr>
      <t>avant travaux (état  des voiries attenantes aux travaux, façades des bâtiments et habitations, mobilier urbain, etc…) par un huissier. Fourniture d'un rapport en 3 exemplaires.</t>
    </r>
  </si>
  <si>
    <t>forfait</t>
  </si>
  <si>
    <r>
      <t>Découpe de revêtement de chaussée ou trottoir</t>
    </r>
    <r>
      <rPr>
        <sz val="10"/>
        <color indexed="8"/>
        <rFont val="Calibri Light"/>
        <family val="2"/>
      </rPr>
      <t xml:space="preserve"> comprenant la découpe soignée du revêtement à la scie à béton, toute épaisseur.</t>
    </r>
  </si>
  <si>
    <r>
      <t>Démolition de chaussée en enrobé</t>
    </r>
    <r>
      <rPr>
        <sz val="10"/>
        <color indexed="8"/>
        <rFont val="Calibri Light"/>
        <family val="2"/>
      </rPr>
      <t xml:space="preserve"> comprenant la démolition et l'évacuation de l'enrobé quelle que soit l'épaisseur.</t>
    </r>
  </si>
  <si>
    <r>
      <t>Réglage et compactage du fond de forme</t>
    </r>
    <r>
      <rPr>
        <sz val="10"/>
        <color indexed="8"/>
        <rFont val="Calibri Light"/>
        <family val="2"/>
      </rPr>
      <t xml:space="preserve"> comprenant réglage final fond de forme pour obtenir les niveaux déduits des plans et mise en forme pour assurer l'évacuation des eaux de ruissellement si nécessaire, compactage final fond de forme.</t>
    </r>
  </si>
  <si>
    <r>
      <t>Fourniture et mise en place d'un géotextile</t>
    </r>
    <r>
      <rPr>
        <sz val="10"/>
        <rFont val="Calibri Light"/>
        <family val="2"/>
      </rPr>
      <t xml:space="preserve"> comprenant fourniture, transport et mise en place d'un géotextile anti-contaminant non tissé de </t>
    </r>
    <r>
      <rPr>
        <b/>
        <sz val="10"/>
        <rFont val="Calibri Light"/>
        <family val="2"/>
      </rPr>
      <t>classe 5,</t>
    </r>
    <r>
      <rPr>
        <sz val="10"/>
        <rFont val="Calibri Light"/>
        <family val="2"/>
      </rPr>
      <t xml:space="preserve"> de type Bidim ou similaire, y compris recouvrement minimum de nappes de 50 cm.</t>
    </r>
  </si>
  <si>
    <r>
      <t xml:space="preserve">Fourniture et mise en place de </t>
    </r>
    <r>
      <rPr>
        <b/>
        <sz val="10"/>
        <color indexed="8"/>
        <rFont val="Calibri Light"/>
        <family val="2"/>
      </rPr>
      <t>Grave Non Traitée 0/80</t>
    </r>
    <r>
      <rPr>
        <sz val="10"/>
        <color indexed="8"/>
        <rFont val="Calibri Light"/>
        <family val="2"/>
      </rPr>
      <t xml:space="preserve"> pour fondation de chaussées et trottoirs, comprenant fourniture, transport, mise en œuvre et compactage par couches successives de 0,20 m de matériaux GNT calibrés 0/80 . </t>
    </r>
    <r>
      <rPr>
        <b/>
        <sz val="10"/>
        <color rgb="FF000000"/>
        <rFont val="Calibri Light"/>
        <family val="2"/>
      </rPr>
      <t>Matériaux récyclés équivalent admis.</t>
    </r>
  </si>
  <si>
    <r>
      <t xml:space="preserve">Fouille </t>
    </r>
    <r>
      <rPr>
        <sz val="10"/>
        <color indexed="8"/>
        <rFont val="Calibri Light"/>
        <family val="2"/>
      </rPr>
      <t>simple pour canalisation EP ou EU diam</t>
    </r>
    <r>
      <rPr>
        <b/>
        <sz val="10"/>
        <color indexed="8"/>
        <rFont val="Calibri Light"/>
        <family val="2"/>
      </rPr>
      <t xml:space="preserve"> inférieur ou égal à 300 mm,</t>
    </r>
    <r>
      <rPr>
        <sz val="10"/>
        <color indexed="8"/>
        <rFont val="Calibri Light"/>
        <family val="2"/>
      </rPr>
      <t xml:space="preserve"> en terrain de toute nature, </t>
    </r>
    <r>
      <rPr>
        <b/>
        <sz val="10"/>
        <color indexed="8"/>
        <rFont val="Calibri Light"/>
        <family val="2"/>
      </rPr>
      <t>jusqu'à une profondeur de 1,50 m</t>
    </r>
    <r>
      <rPr>
        <sz val="10"/>
        <color indexed="8"/>
        <rFont val="Calibri Light"/>
        <family val="2"/>
      </rPr>
      <t>,  y compris remblayage ou évacuation des excédents, surprofondeur pour lit de pose, nivellement du fond de fouille, étaiement, blindage, croisements de réseaux divers, épuisement des tranchées si nécessaire.</t>
    </r>
  </si>
  <si>
    <t>'- Pour tranchée jusqu'à 1,50 m</t>
  </si>
  <si>
    <t>- Pour tranchée de 1,50 à 2,50 m</t>
  </si>
  <si>
    <r>
      <t>Plus-value</t>
    </r>
    <r>
      <rPr>
        <sz val="10"/>
        <color indexed="8"/>
        <rFont val="Calibri Light"/>
        <family val="2"/>
      </rPr>
      <t xml:space="preserve"> sur articles 2010 pour </t>
    </r>
    <r>
      <rPr>
        <b/>
        <sz val="10"/>
        <color indexed="8"/>
        <rFont val="Calibri Light"/>
        <family val="2"/>
      </rPr>
      <t>remblaiement en GNT 0/80</t>
    </r>
    <r>
      <rPr>
        <sz val="10"/>
        <color indexed="8"/>
        <rFont val="Calibri Light"/>
        <family val="2"/>
      </rPr>
      <t>, y compris fourniture et évacuation des déblais excédentaire</t>
    </r>
  </si>
  <si>
    <r>
      <t>Raccordement sur regard existant</t>
    </r>
    <r>
      <rPr>
        <sz val="10"/>
        <color indexed="8"/>
        <rFont val="Calibri Light"/>
        <family val="2"/>
      </rPr>
      <t xml:space="preserve"> réalisé par </t>
    </r>
    <r>
      <rPr>
        <b/>
        <sz val="10"/>
        <color indexed="8"/>
        <rFont val="Calibri Light"/>
        <family val="2"/>
      </rPr>
      <t>carottage</t>
    </r>
    <r>
      <rPr>
        <sz val="10"/>
        <color indexed="8"/>
        <rFont val="Calibri Light"/>
        <family val="2"/>
      </rPr>
      <t>, diamètre inférieur ou égal à 200 mm, y compris joint type Forsheda.</t>
    </r>
  </si>
  <si>
    <t>u</t>
  </si>
  <si>
    <r>
      <t>Regard</t>
    </r>
    <r>
      <rPr>
        <sz val="10"/>
        <color indexed="8"/>
        <rFont val="Calibri Light"/>
        <family val="2"/>
      </rPr>
      <t xml:space="preserve"> de visite étanche de diamètre intérieur </t>
    </r>
    <r>
      <rPr>
        <b/>
        <sz val="10"/>
        <color indexed="8"/>
        <rFont val="Calibri Light"/>
        <family val="2"/>
      </rPr>
      <t>1000 mm</t>
    </r>
    <r>
      <rPr>
        <sz val="10"/>
        <color indexed="8"/>
        <rFont val="Calibri Light"/>
        <family val="2"/>
      </rPr>
      <t>, coulé en place ou préfabriqué, jusqu'à 1,50 m de profondeur comprenant fourniture, transport et mise en œuvre des matériaux, implantation, terrassement, cheminée, remblais périphériques, blindage, échelons, mise à niveau avant réalisation des enrobés.</t>
    </r>
  </si>
  <si>
    <r>
      <t xml:space="preserve">Plus-value pour </t>
    </r>
    <r>
      <rPr>
        <b/>
        <sz val="10"/>
        <color indexed="8"/>
        <rFont val="Calibri Light"/>
        <family val="2"/>
      </rPr>
      <t>surprofondeur</t>
    </r>
    <r>
      <rPr>
        <sz val="10"/>
        <color indexed="8"/>
        <rFont val="Calibri Light"/>
        <family val="2"/>
      </rPr>
      <t xml:space="preserve"> de regard de visite en diamètre </t>
    </r>
    <r>
      <rPr>
        <b/>
        <sz val="10"/>
        <color indexed="8"/>
        <rFont val="Calibri Light"/>
        <family val="2"/>
      </rPr>
      <t>1000 mm</t>
    </r>
    <r>
      <rPr>
        <sz val="10"/>
        <color indexed="8"/>
        <rFont val="Calibri Light"/>
        <family val="2"/>
      </rPr>
      <t>. Ce prix s'entend au décimètre et comprend toutes les fournitures et sujétions nécessaires à sa réalisation. Le décimètre de surprofondeur au delà de 1,50 m.</t>
    </r>
  </si>
  <si>
    <t>dm</t>
  </si>
  <si>
    <r>
      <t xml:space="preserve">Fourniture et pose de </t>
    </r>
    <r>
      <rPr>
        <b/>
        <sz val="10"/>
        <color indexed="8"/>
        <rFont val="Calibri Light"/>
        <family val="2"/>
      </rPr>
      <t>tampon</t>
    </r>
    <r>
      <rPr>
        <sz val="10"/>
        <color indexed="8"/>
        <rFont val="Calibri Light"/>
        <family val="2"/>
      </rPr>
      <t xml:space="preserve"> fonte série lourde, classe </t>
    </r>
    <r>
      <rPr>
        <b/>
        <sz val="10"/>
        <color indexed="8"/>
        <rFont val="Calibri Light"/>
        <family val="2"/>
      </rPr>
      <t>400 KN</t>
    </r>
    <r>
      <rPr>
        <sz val="10"/>
        <color indexed="8"/>
        <rFont val="Calibri Light"/>
        <family val="2"/>
      </rPr>
      <t xml:space="preserve">, ouverture utile diam 600 mm, type </t>
    </r>
    <r>
      <rPr>
        <b/>
        <sz val="10"/>
        <color indexed="8"/>
        <rFont val="Calibri Light"/>
        <family val="2"/>
      </rPr>
      <t>RAD 85</t>
    </r>
    <r>
      <rPr>
        <sz val="10"/>
        <color indexed="8"/>
        <rFont val="Calibri Light"/>
        <family val="2"/>
      </rPr>
      <t>, DVD600, URBAMAX ou équivalent, y compris mise à la cote avant réalisation des revêtements de surface.</t>
    </r>
  </si>
  <si>
    <r>
      <t xml:space="preserve">Réalisation de </t>
    </r>
    <r>
      <rPr>
        <b/>
        <sz val="10"/>
        <color indexed="8"/>
        <rFont val="Calibri Light"/>
        <family val="2"/>
      </rPr>
      <t>boïte de branchement EU ø 400mm</t>
    </r>
    <r>
      <rPr>
        <sz val="10"/>
        <color indexed="8"/>
        <rFont val="Calibri Light"/>
        <family val="2"/>
      </rPr>
      <t xml:space="preserve"> PVC à passage direct, entrée sortie ø 125 ou 160, profondeur maxi 1,50 m, compris tube de réhausse, terrassement, remblaiement, couronnement béton, manchons de scellement, boulons d'ancrage et </t>
    </r>
    <r>
      <rPr>
        <b/>
        <sz val="10"/>
        <color indexed="8"/>
        <rFont val="Calibri Light"/>
        <family val="2"/>
      </rPr>
      <t>tampon fonte 400 KN</t>
    </r>
    <r>
      <rPr>
        <sz val="10"/>
        <color indexed="8"/>
        <rFont val="Calibri Light"/>
        <family val="2"/>
      </rPr>
      <t xml:space="preserve"> ouverture utile ø 420mm.</t>
    </r>
  </si>
  <si>
    <r>
      <t>Contrôle du réseau d'eaux usées</t>
    </r>
    <r>
      <rPr>
        <sz val="10"/>
        <color indexed="8"/>
        <rFont val="Calibri Light"/>
        <family val="2"/>
      </rPr>
      <t xml:space="preserve"> comprenant le curage par hydrocureuse, l'inspection vidéo de l'ensemble du collecteur, l'essai d'étanchéité de l'ensemble des tronçons et de tous les regards, fourniture d'un rapport de contrôle en 3 exemplaires.</t>
    </r>
  </si>
  <si>
    <r>
      <t xml:space="preserve">Fouille </t>
    </r>
    <r>
      <rPr>
        <sz val="10"/>
        <color indexed="8"/>
        <rFont val="Calibri Light"/>
        <family val="2"/>
      </rPr>
      <t>simple pour canalisation EP ou EU diam</t>
    </r>
    <r>
      <rPr>
        <b/>
        <sz val="10"/>
        <color indexed="8"/>
        <rFont val="Calibri Light"/>
        <family val="2"/>
      </rPr>
      <t xml:space="preserve"> inférieur ou égal à 300 mm,</t>
    </r>
    <r>
      <rPr>
        <sz val="10"/>
        <color indexed="8"/>
        <rFont val="Calibri Light"/>
        <family val="2"/>
      </rPr>
      <t xml:space="preserve"> en terrain de toute nature, </t>
    </r>
    <r>
      <rPr>
        <b/>
        <sz val="10"/>
        <color indexed="8"/>
        <rFont val="Calibri Light"/>
        <family val="2"/>
      </rPr>
      <t>jusqu'à une profondeur de 1,50 m</t>
    </r>
    <r>
      <rPr>
        <sz val="10"/>
        <color indexed="8"/>
        <rFont val="Calibri Light"/>
        <family val="2"/>
      </rPr>
      <t>,  y compris remblayage ou évacuation des excédents, surprofondeur pour lit de pose, nivellement du fond de fouille, étaiement, blindage, croisements de réseaux divers, épuisement des tranchées si nécessaire.</t>
    </r>
    <r>
      <rPr>
        <b/>
        <sz val="10"/>
        <color indexed="8"/>
        <rFont val="Calibri Light"/>
        <family val="2"/>
      </rPr>
      <t xml:space="preserve">
</t>
    </r>
  </si>
  <si>
    <t>- Pour tranchée de2,50 à 3,00 m</t>
  </si>
  <si>
    <t>- Pour tranchée jusqu'à 1,50 m</t>
  </si>
  <si>
    <r>
      <t>Regard</t>
    </r>
    <r>
      <rPr>
        <sz val="10"/>
        <color indexed="8"/>
        <rFont val="Calibri Light"/>
        <family val="2"/>
      </rPr>
      <t xml:space="preserve"> de visite </t>
    </r>
    <r>
      <rPr>
        <b/>
        <sz val="10"/>
        <color indexed="8"/>
        <rFont val="Calibri Light"/>
        <family val="2"/>
      </rPr>
      <t>à grille 50x50</t>
    </r>
    <r>
      <rPr>
        <sz val="10"/>
        <color indexed="8"/>
        <rFont val="Calibri Light"/>
        <family val="2"/>
      </rPr>
      <t xml:space="preserve"> comprenant le regard en béton dosé à 350 kg, profondeur 1,30 m avec décantation de 0,30 m y compris grille fonte, plate ou concave conforme à la réglementation PMR.</t>
    </r>
  </si>
  <si>
    <r>
      <t xml:space="preserve">Réalisation de regards de branchement </t>
    </r>
    <r>
      <rPr>
        <b/>
        <sz val="10"/>
        <color indexed="8"/>
        <rFont val="Calibri Light"/>
        <family val="2"/>
      </rPr>
      <t>EP</t>
    </r>
    <r>
      <rPr>
        <sz val="10"/>
        <color indexed="8"/>
        <rFont val="Calibri Light"/>
        <family val="2"/>
      </rPr>
      <t xml:space="preserve"> dimensions intérieures </t>
    </r>
    <r>
      <rPr>
        <b/>
        <sz val="10"/>
        <color indexed="8"/>
        <rFont val="Calibri Light"/>
        <family val="2"/>
      </rPr>
      <t>50 x 50</t>
    </r>
    <r>
      <rPr>
        <sz val="10"/>
        <color indexed="8"/>
        <rFont val="Calibri Light"/>
        <family val="2"/>
      </rPr>
      <t>, profondeur maxi 1 m, compris cunette et tampon fonte 125 KN.</t>
    </r>
  </si>
  <si>
    <r>
      <t xml:space="preserve">Fourniture et pose de </t>
    </r>
    <r>
      <rPr>
        <b/>
        <sz val="10"/>
        <color indexed="8"/>
        <rFont val="Calibri Light"/>
        <family val="2"/>
      </rPr>
      <t>caniveau à grille fonte</t>
    </r>
    <r>
      <rPr>
        <sz val="10"/>
        <color indexed="8"/>
        <rFont val="Calibri Light"/>
        <family val="2"/>
      </rPr>
      <t xml:space="preserve"> comprenant le caniveau béton (largeur = 0,20) et grille fonte classe </t>
    </r>
    <r>
      <rPr>
        <b/>
        <sz val="10"/>
        <color indexed="8"/>
        <rFont val="Calibri Light"/>
        <family val="2"/>
      </rPr>
      <t>400 KN</t>
    </r>
    <r>
      <rPr>
        <sz val="10"/>
        <color indexed="8"/>
        <rFont val="Calibri Light"/>
        <family val="2"/>
      </rPr>
      <t>, y compris profilés fonte pour renforts des feuillures et fixation de la grille, conforme à la réglementation handicapés.</t>
    </r>
  </si>
  <si>
    <r>
      <t xml:space="preserve">Fourniture et pose d'une </t>
    </r>
    <r>
      <rPr>
        <b/>
        <sz val="10"/>
        <color indexed="8"/>
        <rFont val="Calibri Light"/>
        <family val="2"/>
      </rPr>
      <t>tête de pont</t>
    </r>
    <r>
      <rPr>
        <sz val="10"/>
        <color indexed="8"/>
        <rFont val="Calibri Light"/>
        <family val="2"/>
      </rPr>
      <t xml:space="preserve"> préfabriquée L=1,00 m H=0,70m, pour un tuyau diam </t>
    </r>
    <r>
      <rPr>
        <b/>
        <sz val="10"/>
        <color indexed="8"/>
        <rFont val="Calibri Light"/>
        <family val="2"/>
      </rPr>
      <t>200 mm.</t>
    </r>
  </si>
  <si>
    <r>
      <t>Contrôle du réseau d'eaux pluviales</t>
    </r>
    <r>
      <rPr>
        <sz val="10"/>
        <color indexed="8"/>
        <rFont val="Calibri Light"/>
        <family val="2"/>
      </rPr>
      <t xml:space="preserve"> comprenant le curage par hydrocureuse, l'inspection vidéo de l'ensemble des canalisations d'eaux pluviales y compris curage et inspection du bassin de rétention, fourniture d'un rapport de contrôle en 3 exemplaires.
</t>
    </r>
  </si>
  <si>
    <r>
      <t xml:space="preserve">Fourniture et pose de regards </t>
    </r>
    <r>
      <rPr>
        <b/>
        <sz val="10"/>
        <color indexed="8"/>
        <rFont val="Calibri Light"/>
        <family val="2"/>
      </rPr>
      <t>pied de chute EP</t>
    </r>
    <r>
      <rPr>
        <sz val="10"/>
        <color indexed="8"/>
        <rFont val="Calibri Light"/>
        <family val="2"/>
      </rPr>
      <t xml:space="preserve"> au droit de la façade ou décalé dimensions intérieures 40 x 40, compris </t>
    </r>
    <r>
      <rPr>
        <b/>
        <sz val="10"/>
        <color indexed="8"/>
        <rFont val="Calibri Light"/>
        <family val="2"/>
      </rPr>
      <t>tampon fonte</t>
    </r>
    <r>
      <rPr>
        <sz val="10"/>
        <color indexed="8"/>
        <rFont val="Calibri Light"/>
        <family val="2"/>
      </rPr>
      <t xml:space="preserve"> 125KN et </t>
    </r>
    <r>
      <rPr>
        <u/>
        <sz val="10"/>
        <color indexed="8"/>
        <rFont val="Calibri Light"/>
        <family val="2"/>
      </rPr>
      <t>raccordement de la descente EP</t>
    </r>
    <r>
      <rPr>
        <sz val="10"/>
        <color indexed="8"/>
        <rFont val="Calibri Light"/>
        <family val="2"/>
      </rPr>
      <t>.</t>
    </r>
  </si>
  <si>
    <t>cuve</t>
  </si>
  <si>
    <r>
      <t>Chambre de tirage L2T</t>
    </r>
    <r>
      <rPr>
        <sz val="10"/>
        <rFont val="Calibri Light"/>
        <family val="2"/>
      </rPr>
      <t xml:space="preserve"> comprenant fourniture, transport, implantation et mise en œuvre selon normes France Télécom de chambre de tirage préfabriquée en béton sous-chaussée ou trottoir, agréée France Télécom avec tampon fonte 250 KN, y compris enrobage en béton des fourreaux sur 3 mètres de part et d'autre de la chambre, raccordement au réseau d'assainissement des eaux pluviales et mise à la cote avant réalisation des revêtements de surface.</t>
    </r>
  </si>
  <si>
    <r>
      <t xml:space="preserve">Fourniture et pose de fourreau </t>
    </r>
    <r>
      <rPr>
        <b/>
        <sz val="10"/>
        <color indexed="8"/>
        <rFont val="Calibri Light"/>
        <family val="2"/>
      </rPr>
      <t xml:space="preserve">TPC diam ext 63 mm </t>
    </r>
    <r>
      <rPr>
        <sz val="10"/>
        <color indexed="8"/>
        <rFont val="Calibri Light"/>
        <family val="2"/>
      </rPr>
      <t xml:space="preserve">et de </t>
    </r>
    <r>
      <rPr>
        <b/>
        <sz val="10"/>
        <color indexed="8"/>
        <rFont val="Calibri Light"/>
        <family val="2"/>
      </rPr>
      <t xml:space="preserve">câble de terre cuivre 25 mm² </t>
    </r>
    <r>
      <rPr>
        <sz val="10"/>
        <color indexed="8"/>
        <rFont val="Calibri Light"/>
        <family val="2"/>
      </rPr>
      <t>en pleine fouille, comprenant fourniture, transport et mise en œuvre.</t>
    </r>
  </si>
  <si>
    <r>
      <t>Fourniture et pose de câble</t>
    </r>
    <r>
      <rPr>
        <sz val="10"/>
        <rFont val="Calibri Light"/>
        <family val="2"/>
      </rPr>
      <t xml:space="preserve"> d'alimentation type U1000 RO2V, nombre de phases et</t>
    </r>
    <r>
      <rPr>
        <b/>
        <sz val="10"/>
        <rFont val="Calibri Light"/>
        <family val="2"/>
      </rPr>
      <t xml:space="preserve"> section à définir par l'installateur suivant linéaire et puissance à délivrer</t>
    </r>
    <r>
      <rPr>
        <sz val="10"/>
        <rFont val="Calibri Light"/>
        <family val="2"/>
      </rPr>
      <t>, sous fourreau TPC diamètre 63 mm</t>
    </r>
  </si>
  <si>
    <r>
      <t xml:space="preserve">Fourniture et pose en tranchée ouverte de fourreaux </t>
    </r>
    <r>
      <rPr>
        <b/>
        <sz val="10"/>
        <color indexed="8"/>
        <rFont val="Calibri Light"/>
        <family val="2"/>
      </rPr>
      <t>TPC</t>
    </r>
    <r>
      <rPr>
        <sz val="10"/>
        <color indexed="8"/>
        <rFont val="Calibri Light"/>
        <family val="2"/>
      </rPr>
      <t xml:space="preserve"> diam ext </t>
    </r>
    <r>
      <rPr>
        <b/>
        <sz val="10"/>
        <color indexed="8"/>
        <rFont val="Calibri Light"/>
        <family val="2"/>
      </rPr>
      <t>110 mm</t>
    </r>
    <r>
      <rPr>
        <sz val="10"/>
        <color indexed="8"/>
        <rFont val="Calibri Light"/>
        <family val="2"/>
      </rPr>
      <t>, de couleur normalisée, comprenant fourniture, transport et mise en œuvre.</t>
    </r>
  </si>
  <si>
    <r>
      <t xml:space="preserve">Fourniture et pose en tranchée ouverte de canalisation </t>
    </r>
    <r>
      <rPr>
        <b/>
        <sz val="10"/>
        <color rgb="FF000000"/>
        <rFont val="Calibri Light"/>
        <family val="2"/>
      </rPr>
      <t>PEHD bande verte diam 40 mm</t>
    </r>
    <r>
      <rPr>
        <sz val="10"/>
        <color indexed="8"/>
        <rFont val="Calibri Light"/>
        <family val="2"/>
      </rPr>
      <t>, lit de pose et enrobage sable, grillage avertisseur détectable blanc</t>
    </r>
  </si>
  <si>
    <r>
      <t xml:space="preserve">Fourniture et pose en tranchée ouverte de fourreaux </t>
    </r>
    <r>
      <rPr>
        <b/>
        <sz val="10"/>
        <color indexed="8"/>
        <rFont val="Calibri Light"/>
        <family val="2"/>
      </rPr>
      <t>TPC</t>
    </r>
    <r>
      <rPr>
        <sz val="10"/>
        <color indexed="8"/>
        <rFont val="Calibri Light"/>
        <family val="2"/>
      </rPr>
      <t xml:space="preserve"> diam ext </t>
    </r>
    <r>
      <rPr>
        <b/>
        <sz val="10"/>
        <color indexed="8"/>
        <rFont val="Calibri Light"/>
        <family val="2"/>
      </rPr>
      <t>63 mm</t>
    </r>
    <r>
      <rPr>
        <sz val="10"/>
        <color indexed="8"/>
        <rFont val="Calibri Light"/>
        <family val="2"/>
      </rPr>
      <t>, de couleur normalisée, comprenant fourniture, transport et mise en œuvre.</t>
    </r>
  </si>
  <si>
    <t>- Réseau sûreté</t>
  </si>
  <si>
    <r>
      <t xml:space="preserve">Fourniture et pose en tranchée ouverte de fourreaux </t>
    </r>
    <r>
      <rPr>
        <b/>
        <sz val="10"/>
        <color indexed="8"/>
        <rFont val="Calibri Light"/>
        <family val="2"/>
      </rPr>
      <t>TPC</t>
    </r>
    <r>
      <rPr>
        <sz val="10"/>
        <color indexed="8"/>
        <rFont val="Calibri Light"/>
        <family val="2"/>
      </rPr>
      <t xml:space="preserve"> diam ext </t>
    </r>
    <r>
      <rPr>
        <b/>
        <sz val="10"/>
        <color indexed="8"/>
        <rFont val="Calibri Light"/>
        <family val="2"/>
      </rPr>
      <t>90 mm</t>
    </r>
    <r>
      <rPr>
        <sz val="10"/>
        <color indexed="8"/>
        <rFont val="Calibri Light"/>
        <family val="2"/>
      </rPr>
      <t>, de couleur normalisée, comprenant fourniture, transport et mise en œuvre.</t>
    </r>
  </si>
  <si>
    <r>
      <rPr>
        <sz val="10"/>
        <rFont val="Calibri Light"/>
        <family val="2"/>
      </rPr>
      <t xml:space="preserve">Réalisation de </t>
    </r>
    <r>
      <rPr>
        <b/>
        <sz val="10"/>
        <color rgb="FF000000"/>
        <rFont val="Calibri Light"/>
        <family val="2"/>
      </rPr>
      <t>regard d'interface</t>
    </r>
    <r>
      <rPr>
        <sz val="10"/>
        <color indexed="8"/>
        <rFont val="Calibri Light"/>
        <family val="2"/>
      </rPr>
      <t xml:space="preserve"> dimensions intérieures </t>
    </r>
    <r>
      <rPr>
        <b/>
        <sz val="10"/>
        <color rgb="FF000000"/>
        <rFont val="Calibri Light"/>
        <family val="2"/>
      </rPr>
      <t>50 x 50</t>
    </r>
    <r>
      <rPr>
        <sz val="10"/>
        <color indexed="8"/>
        <rFont val="Calibri Light"/>
        <family val="2"/>
      </rPr>
      <t>, profondeur 0,60 m, compris drainage du fond ou raccordement au réseau EP et tampon fonte 250 KN.</t>
    </r>
  </si>
  <si>
    <t>Vérification, par un organisme agréé,de l'ensemble des installations électriques du présent lot, fourniture du ou des certificats de conformités et consuels quelque soit le nombre d'interventions.</t>
  </si>
  <si>
    <r>
      <t xml:space="preserve">Réalisation de </t>
    </r>
    <r>
      <rPr>
        <b/>
        <sz val="10"/>
        <color indexed="8"/>
        <rFont val="Calibri Light"/>
        <family val="2"/>
      </rPr>
      <t>regard</t>
    </r>
    <r>
      <rPr>
        <sz val="10"/>
        <color indexed="8"/>
        <rFont val="Calibri Light"/>
        <family val="2"/>
      </rPr>
      <t xml:space="preserve"> d'interface dimensions intérieures </t>
    </r>
    <r>
      <rPr>
        <b/>
        <sz val="10"/>
        <color indexed="8"/>
        <rFont val="Calibri Light"/>
        <family val="2"/>
      </rPr>
      <t>30 x 30</t>
    </r>
    <r>
      <rPr>
        <sz val="10"/>
        <color indexed="8"/>
        <rFont val="Calibri Light"/>
        <family val="2"/>
      </rPr>
      <t xml:space="preserve">, profondeur 0,60 m, compris drainage du fond ou raccordement au réseau EP et tampon fonte </t>
    </r>
    <r>
      <rPr>
        <b/>
        <sz val="10"/>
        <color indexed="8"/>
        <rFont val="Calibri Light"/>
        <family val="2"/>
      </rPr>
      <t>125 KN.</t>
    </r>
  </si>
  <si>
    <t>_Eau potable</t>
  </si>
  <si>
    <r>
      <t xml:space="preserve">Fourniture et pose en tranchée ouverte de canalisation </t>
    </r>
    <r>
      <rPr>
        <b/>
        <sz val="10"/>
        <rFont val="Calibri Light"/>
        <family val="2"/>
      </rPr>
      <t>PEHD</t>
    </r>
    <r>
      <rPr>
        <sz val="10"/>
        <rFont val="Calibri Light"/>
        <family val="2"/>
      </rPr>
      <t xml:space="preserve"> série 16 bars diam</t>
    </r>
    <r>
      <rPr>
        <b/>
        <sz val="10"/>
        <rFont val="Calibri Light"/>
        <family val="2"/>
      </rPr>
      <t xml:space="preserve"> 19/25 mm</t>
    </r>
    <r>
      <rPr>
        <sz val="10"/>
        <rFont val="Calibri Light"/>
        <family val="2"/>
      </rPr>
      <t xml:space="preserve"> pour branchements particuliers, posée </t>
    </r>
    <r>
      <rPr>
        <b/>
        <sz val="10"/>
        <rFont val="Calibri Light"/>
        <family val="2"/>
      </rPr>
      <t>sous fourreau</t>
    </r>
    <r>
      <rPr>
        <sz val="10"/>
        <rFont val="Calibri Light"/>
        <family val="2"/>
      </rPr>
      <t xml:space="preserve"> diam </t>
    </r>
    <r>
      <rPr>
        <b/>
        <sz val="10"/>
        <rFont val="Calibri Light"/>
        <family val="2"/>
      </rPr>
      <t>63</t>
    </r>
    <r>
      <rPr>
        <sz val="10"/>
        <rFont val="Calibri Light"/>
        <family val="2"/>
      </rPr>
      <t xml:space="preserve"> bleu, y compris fourreau, lit de pose et enrobage sable, grillage avertisseur détectable bleu.</t>
    </r>
  </si>
  <si>
    <r>
      <t xml:space="preserve">Fourniture et pose en tranchée ouverte de canalisation </t>
    </r>
    <r>
      <rPr>
        <b/>
        <sz val="10"/>
        <color indexed="8"/>
        <rFont val="Calibri Light"/>
        <family val="2"/>
      </rPr>
      <t>PEHD</t>
    </r>
    <r>
      <rPr>
        <sz val="10"/>
        <color indexed="8"/>
        <rFont val="Calibri Light"/>
        <family val="2"/>
      </rPr>
      <t xml:space="preserve"> série 16 bars diam </t>
    </r>
    <r>
      <rPr>
        <b/>
        <sz val="10"/>
        <color indexed="8"/>
        <rFont val="Calibri Light"/>
        <family val="2"/>
      </rPr>
      <t>50 mm</t>
    </r>
    <r>
      <rPr>
        <sz val="10"/>
        <color rgb="FF000000"/>
        <rFont val="Calibri Light"/>
        <family val="2"/>
      </rPr>
      <t xml:space="preserve"> (40,8 mm int.)</t>
    </r>
    <r>
      <rPr>
        <sz val="10"/>
        <color indexed="8"/>
        <rFont val="Calibri Light"/>
        <family val="2"/>
      </rPr>
      <t>, y compris lit de pose et enrobage sable, grillage avertisseur détectable bleu.</t>
    </r>
  </si>
  <si>
    <r>
      <t xml:space="preserve">Fourniture et pose d'une </t>
    </r>
    <r>
      <rPr>
        <b/>
        <sz val="10"/>
        <color indexed="8"/>
        <rFont val="Calibri Light"/>
        <family val="2"/>
      </rPr>
      <t>bouche à clef</t>
    </r>
    <r>
      <rPr>
        <sz val="10"/>
        <color indexed="8"/>
        <rFont val="Calibri Light"/>
        <family val="2"/>
      </rPr>
      <t xml:space="preserve"> complète en fonte type PAVA 14 kg, réglable en hauteur, comprenant tabernacle en béton, ensemble de manœuvre télescopique, massif de protection de la tête.</t>
    </r>
  </si>
  <si>
    <r>
      <t xml:space="preserve">Fourniture et pose de </t>
    </r>
    <r>
      <rPr>
        <b/>
        <sz val="10"/>
        <color indexed="8"/>
        <rFont val="Calibri Light"/>
        <family val="2"/>
      </rPr>
      <t>robinet vanne</t>
    </r>
    <r>
      <rPr>
        <sz val="10"/>
        <color indexed="8"/>
        <rFont val="Calibri Light"/>
        <family val="2"/>
      </rPr>
      <t xml:space="preserve"> diam </t>
    </r>
    <r>
      <rPr>
        <b/>
        <sz val="10"/>
        <color indexed="8"/>
        <rFont val="Calibri Light"/>
        <family val="2"/>
      </rPr>
      <t>50 mm</t>
    </r>
    <r>
      <rPr>
        <sz val="10"/>
        <color indexed="8"/>
        <rFont val="Calibri Light"/>
        <family val="2"/>
      </rPr>
      <t xml:space="preserve"> PN16, brides fonte, écartement réduit ou standard, opercule métallique surmoulé élastomère type EURO 20 ou OCA2.</t>
    </r>
  </si>
  <si>
    <t>- IRVE VL</t>
  </si>
  <si>
    <r>
      <t xml:space="preserve">Fourniture et mise en place de </t>
    </r>
    <r>
      <rPr>
        <b/>
        <sz val="10"/>
        <color indexed="8"/>
        <rFont val="Calibri Light"/>
        <family val="2"/>
      </rPr>
      <t>grave concassée 0/20 ou 0/31,5</t>
    </r>
    <r>
      <rPr>
        <sz val="10"/>
        <color indexed="8"/>
        <rFont val="Calibri Light"/>
        <family val="2"/>
      </rPr>
      <t xml:space="preserve"> sur une épaisseur de </t>
    </r>
    <r>
      <rPr>
        <b/>
        <sz val="10"/>
        <color indexed="8"/>
        <rFont val="Calibri Light"/>
        <family val="2"/>
      </rPr>
      <t>0,05 m</t>
    </r>
    <r>
      <rPr>
        <sz val="10"/>
        <color indexed="8"/>
        <rFont val="Calibri Light"/>
        <family val="2"/>
      </rPr>
      <t xml:space="preserve"> pour fin réglage de chaussée et trottoir, comprenant fourniture, transport, mise en œuvre mécanique ou manuelle, réglage et compactage.</t>
    </r>
  </si>
  <si>
    <t>- voirie en enrobé</t>
  </si>
  <si>
    <r>
      <t xml:space="preserve">Couche de roulement </t>
    </r>
    <r>
      <rPr>
        <b/>
        <sz val="10"/>
        <color indexed="8"/>
        <rFont val="Calibri Light"/>
        <family val="2"/>
      </rPr>
      <t>BBSG 0/6 Cl1 sur 4 cm sur trottoir</t>
    </r>
    <r>
      <rPr>
        <sz val="10"/>
        <color indexed="8"/>
        <rFont val="Calibri Light"/>
        <family val="2"/>
      </rPr>
      <t xml:space="preserve"> comprenant fabrication, transport, déchargement, mise en œuvre par moyen mécanique ou manuel, le réglage de la pente et de l'épaisseur, y compris couche d'accrochage, collage des lèvres et toutes sujétions d'éxécution.</t>
    </r>
  </si>
  <si>
    <r>
      <t xml:space="preserve">Couche de roulement </t>
    </r>
    <r>
      <rPr>
        <b/>
        <sz val="10"/>
        <color indexed="8"/>
        <rFont val="Calibri Light"/>
        <family val="2"/>
      </rPr>
      <t>BBSG 0/10 Cl1 sur 6cm sur chaussée</t>
    </r>
    <r>
      <rPr>
        <sz val="10"/>
        <color indexed="8"/>
        <rFont val="Calibri Light"/>
        <family val="2"/>
      </rPr>
      <t xml:space="preserve"> comprenant fabrication, transport, déchargement, mise en œuvre par moyen mécanique ou manuel, le réglage de la pente et de l'épaisseur, y compris couche d'accrochage, collage des lèvres  et toutes sujétions d'éxécution.</t>
    </r>
  </si>
  <si>
    <r>
      <t xml:space="preserve">Fourniture et pose de bordures type </t>
    </r>
    <r>
      <rPr>
        <b/>
        <sz val="10"/>
        <color indexed="8"/>
        <rFont val="Calibri Light"/>
        <family val="2"/>
      </rPr>
      <t xml:space="preserve">T2 béton </t>
    </r>
    <r>
      <rPr>
        <sz val="10"/>
        <color indexed="8"/>
        <rFont val="Calibri Light"/>
        <family val="2"/>
      </rPr>
      <t>comprenant implantation, terrassement, évacuation, fondation en béton dosé à 250 kg, pose, calage y compris coffrage éventuel, joint des bordures en alignement droit, en courbe, bordures biaises pour passages "bateaux", chanfreinage des angles vifs et toutes sujétions de pose conformément au CCTP.</t>
    </r>
  </si>
  <si>
    <r>
      <t xml:space="preserve">Fourniture et pose de bordurettes type </t>
    </r>
    <r>
      <rPr>
        <b/>
        <sz val="10"/>
        <color indexed="8"/>
        <rFont val="Calibri Light"/>
        <family val="2"/>
      </rPr>
      <t>P3 béton</t>
    </r>
    <r>
      <rPr>
        <sz val="10"/>
        <color indexed="8"/>
        <rFont val="Calibri Light"/>
        <family val="2"/>
      </rPr>
      <t xml:space="preserve"> comprenant implantation, terrassement, évacuation, fondation en béton dosé à 250 kg, pose, calage y compris coffrage éventuel, joint des bordures en alignement droit, en courbe, chanfreinage des angles vifs et toutes sujétions de pose conformément au CCTP.</t>
    </r>
  </si>
  <si>
    <t>- sous béton desactivé - 30cm</t>
  </si>
  <si>
    <t>- voirie légère - VL</t>
  </si>
  <si>
    <r>
      <t>Exécution d'un enduit à froid à base de résine poly méthacrylique conforme à la norme NF EN 1436/NF2, pour marquage des</t>
    </r>
    <r>
      <rPr>
        <b/>
        <sz val="10"/>
        <color rgb="FF000000"/>
        <rFont val="Calibri Light"/>
        <family val="2"/>
      </rPr>
      <t xml:space="preserve"> places de parking</t>
    </r>
    <r>
      <rPr>
        <sz val="10"/>
        <color indexed="8"/>
        <rFont val="Calibri Light"/>
        <family val="2"/>
      </rPr>
      <t>, de largeur 0,10 m en résine, y compris nettoyage préalable du support.</t>
    </r>
  </si>
  <si>
    <t>_pour VL sur enrobé</t>
  </si>
  <si>
    <r>
      <t xml:space="preserve">Fourniture et pose de </t>
    </r>
    <r>
      <rPr>
        <b/>
        <sz val="10"/>
        <color rgb="FF000000"/>
        <rFont val="Calibri Light"/>
        <family val="2"/>
      </rPr>
      <t>bande d'éveil de vigilance</t>
    </r>
    <r>
      <rPr>
        <sz val="10"/>
        <color indexed="8"/>
        <rFont val="Calibri Light"/>
        <family val="2"/>
      </rPr>
      <t xml:space="preserve"> pour aveugles ou malvoyants (podotactiles) conforme à la norme NF P 98-351, y compris fixe poussière, avivateur et nettoyage préalable du support.</t>
    </r>
  </si>
  <si>
    <r>
      <t xml:space="preserve">Exécution d'un enduit à froid à base de résine poly méthacrylique conforme à la norme NF EN 1436/NF2, pour marquage </t>
    </r>
    <r>
      <rPr>
        <b/>
        <sz val="10"/>
        <color rgb="FF000000"/>
        <rFont val="Calibri Light"/>
        <family val="2"/>
      </rPr>
      <t>pictogramme Logo IRVE</t>
    </r>
    <r>
      <rPr>
        <sz val="10"/>
        <color indexed="8"/>
        <rFont val="Calibri Light"/>
        <family val="2"/>
      </rPr>
      <t>, comprenant le marquage du pictogramme normalisé sur les limites de l'emplacement, y compris nettoyage préalable du support.</t>
    </r>
  </si>
  <si>
    <r>
      <t xml:space="preserve">Exécution d'un enduit à froid à base de résine poly méthacrylique conforme à la norme NF EN 1436/NF2, pour marquage </t>
    </r>
    <r>
      <rPr>
        <b/>
        <sz val="10"/>
        <color rgb="FF000000"/>
        <rFont val="Calibri Light"/>
        <family val="2"/>
      </rPr>
      <t>pictogramme cycle ou piétons</t>
    </r>
    <r>
      <rPr>
        <sz val="10"/>
        <color indexed="8"/>
        <rFont val="Calibri Light"/>
        <family val="2"/>
      </rPr>
      <t>, comprenant le marquage du pictogramme normalisé sur les limites de l'emplacement, y compris nettoyage préalable du support.</t>
    </r>
  </si>
  <si>
    <t>N</t>
  </si>
  <si>
    <t>2025-009</t>
  </si>
  <si>
    <t>Commune de Thonon les Bains</t>
  </si>
  <si>
    <t>INRAE</t>
  </si>
  <si>
    <r>
      <t>Abattages d'arbres</t>
    </r>
    <r>
      <rPr>
        <sz val="10"/>
        <color indexed="8"/>
        <rFont val="Calibri Light"/>
        <family val="2"/>
      </rPr>
      <t xml:space="preserve"> de diamètre supérieur à 0,20 m comprenant les travaux d'</t>
    </r>
    <r>
      <rPr>
        <b/>
        <sz val="10"/>
        <color indexed="8"/>
        <rFont val="Calibri Light"/>
        <family val="2"/>
      </rPr>
      <t>abattage</t>
    </r>
    <r>
      <rPr>
        <sz val="10"/>
        <color indexed="8"/>
        <rFont val="Calibri Light"/>
        <family val="2"/>
      </rPr>
      <t xml:space="preserve">, débitage des troncs et branches, </t>
    </r>
    <r>
      <rPr>
        <b/>
        <sz val="10"/>
        <color indexed="8"/>
        <rFont val="Calibri Light"/>
        <family val="2"/>
      </rPr>
      <t>dessouchage</t>
    </r>
    <r>
      <rPr>
        <sz val="10"/>
        <color indexed="8"/>
        <rFont val="Calibri Light"/>
        <family val="2"/>
      </rPr>
      <t>, évacuation à la décharge.</t>
    </r>
  </si>
  <si>
    <t>- sous trottoir piéton - 30cm</t>
  </si>
  <si>
    <r>
      <t>Réglage et compactage du fond de forme voirie</t>
    </r>
    <r>
      <rPr>
        <sz val="10"/>
        <color indexed="8"/>
        <rFont val="Calibri Light"/>
        <family val="2"/>
      </rPr>
      <t xml:space="preserve"> comprenant réglage final fond de forme pour obtenir les niveaux déduits des plans et mise en forme pour assurer l'évacuation des eaux de ruissellement si nécessaire, compactage final fond de forme.</t>
    </r>
  </si>
  <si>
    <r>
      <t>Décapage</t>
    </r>
    <r>
      <rPr>
        <sz val="10"/>
        <color indexed="8"/>
        <rFont val="Calibri Light"/>
        <family val="2"/>
      </rPr>
      <t xml:space="preserve"> de la terre végétale sur une épaisseur moyenne conforme au rapport géotechnique,</t>
    </r>
    <r>
      <rPr>
        <b/>
        <sz val="10"/>
        <color indexed="8"/>
        <rFont val="Calibri Light"/>
        <family val="2"/>
      </rPr>
      <t xml:space="preserve"> chargement et évacuation</t>
    </r>
    <r>
      <rPr>
        <sz val="10"/>
        <color indexed="8"/>
        <rFont val="Calibri Light"/>
        <family val="2"/>
      </rPr>
      <t xml:space="preserve"> à la décharge à toute distance. 
</t>
    </r>
    <r>
      <rPr>
        <i/>
        <sz val="10"/>
        <color rgb="FF000000"/>
        <rFont val="Calibri Light"/>
        <family val="2"/>
      </rPr>
      <t>Epaisseur moyenne de terre végétal : 20 cm selon rapport géotechnique G2PRO</t>
    </r>
  </si>
  <si>
    <t>- Remblais de garde Sud  du bâtiment sous zone minéral parvis piéton et sous voirie</t>
  </si>
  <si>
    <r>
      <t>m</t>
    </r>
    <r>
      <rPr>
        <vertAlign val="superscript"/>
        <sz val="10"/>
        <rFont val="Calibri Light"/>
        <family val="2"/>
      </rPr>
      <t>²</t>
    </r>
  </si>
  <si>
    <r>
      <t>Fourniture et mise en place de remblais drainant 20/40</t>
    </r>
    <r>
      <rPr>
        <sz val="10"/>
        <rFont val="Calibri Light"/>
        <family val="2"/>
      </rPr>
      <t xml:space="preserve"> comprenant: nettoyage préalable du fond de la forme et purges éventuelles et évacuation des excédents, réglage aux cotes du projet.</t>
    </r>
  </si>
  <si>
    <t>- Remblais de garde Nord du bâtiment sous zone minéral parvis piéton et sous voirie</t>
  </si>
  <si>
    <r>
      <t>Fourniture et mise en place de blocs béton « Titan »</t>
    </r>
    <r>
      <rPr>
        <sz val="10"/>
        <rFont val="Calibri Light"/>
        <family val="2"/>
      </rPr>
      <t xml:space="preserve"> type BT80 pour soutènement provisoire, comprenant le terrassement complémentaire, la pose des blocs sur </t>
    </r>
    <r>
      <rPr>
        <b/>
        <sz val="10"/>
        <rFont val="Calibri Light"/>
        <family val="2"/>
      </rPr>
      <t>1,10 m</t>
    </r>
    <r>
      <rPr>
        <sz val="10"/>
        <rFont val="Calibri Light"/>
        <family val="2"/>
      </rPr>
      <t xml:space="preserve"> de hauteur hors sol moyenne (1,60m hauteur 2 rangés de blocs), le remplissage face arrière en pierre cassée 20/40 sur toute la hauteur + drain, réalisation par passes successives selon prescriptions du rapport d’étude de sol, retrait et évacuation avant remblais ou abandonnés en place.
NOTA: Prévoir BT160 pour passage réseaux de relevage existant
</t>
    </r>
    <r>
      <rPr>
        <sz val="10"/>
        <color rgb="FF0070C0"/>
        <rFont val="Calibri Light"/>
        <family val="2"/>
      </rPr>
      <t>NOTA : la prestation comprend la mission G3 réalisée par un géotechnicien pour vérifier la stabilité.</t>
    </r>
  </si>
  <si>
    <t>- Empierrement bâtiment  - PAC - Escaliers - 30cm</t>
  </si>
  <si>
    <t>- trottoir</t>
  </si>
  <si>
    <r>
      <t xml:space="preserve">Fourniture et mise en œuvre d'une </t>
    </r>
    <r>
      <rPr>
        <b/>
        <sz val="10"/>
        <rFont val="Calibri Light"/>
        <family val="2"/>
      </rPr>
      <t>main courante</t>
    </r>
    <r>
      <rPr>
        <sz val="10"/>
        <rFont val="Calibri Light"/>
        <family val="2"/>
      </rPr>
      <t xml:space="preserve"> de chaque côté de l'escalier, conformément à la réglementation d'accessibilité aux personnes à mobilité réduite, en </t>
    </r>
    <r>
      <rPr>
        <b/>
        <sz val="10"/>
        <rFont val="Calibri Light"/>
        <family val="2"/>
      </rPr>
      <t xml:space="preserve">inox </t>
    </r>
    <r>
      <rPr>
        <sz val="10"/>
        <rFont val="Calibri Light"/>
        <family val="2"/>
      </rPr>
      <t>Ø 42,4mm, hauteur hors-sol 0,90m, longueur à adapter au projet, avec supports muraux coudés avec fixation par 3 vis en inox, entraxe suivant longueur de l'escalier y compris toutes sujétions. 
Localisation: escalier atelier</t>
    </r>
  </si>
  <si>
    <r>
      <t>Fourniture et pose de</t>
    </r>
    <r>
      <rPr>
        <b/>
        <sz val="10"/>
        <rFont val="Calibri Light"/>
        <family val="2"/>
      </rPr>
      <t xml:space="preserve"> garde-corps</t>
    </r>
    <r>
      <rPr>
        <sz val="10"/>
        <rFont val="Calibri Light"/>
        <family val="2"/>
      </rPr>
      <t xml:space="preserve"> réglementaire conforme à la norme NF P 01-012 en inox Ø 42,4mm, hauteur 1m comprenant les supports espacés de 2m, y compris toutes sujétions de coupe et de pose.
Localisation: sur mur &gt; à 1,00m de hauteur de chute</t>
    </r>
  </si>
  <si>
    <t>- trottoir piéton</t>
  </si>
  <si>
    <t>_pour marquage piéton</t>
  </si>
  <si>
    <r>
      <t xml:space="preserve">Fourniture et pose d'un </t>
    </r>
    <r>
      <rPr>
        <b/>
        <sz val="10"/>
        <color indexed="8"/>
        <rFont val="Calibri Light"/>
        <family val="2"/>
      </rPr>
      <t>rail de guidage</t>
    </r>
    <r>
      <rPr>
        <sz val="10"/>
        <color indexed="8"/>
        <rFont val="Calibri Light"/>
        <family val="2"/>
      </rPr>
      <t xml:space="preserve"> normalisé </t>
    </r>
    <r>
      <rPr>
        <b/>
        <sz val="10"/>
        <color indexed="8"/>
        <rFont val="Calibri Light"/>
        <family val="2"/>
      </rPr>
      <t>pour personnes malvoyantes</t>
    </r>
    <r>
      <rPr>
        <sz val="10"/>
        <color indexed="8"/>
        <rFont val="Calibri Light"/>
        <family val="2"/>
      </rPr>
      <t xml:space="preserve"> collé sur résine métacrylate souple (colori au choix du Maître de l'Ouvrage ou de l'Architecte), y compris nettoyage préalable du support.</t>
    </r>
  </si>
  <si>
    <r>
      <rPr>
        <sz val="10"/>
        <rFont val="Calibri Light"/>
        <family val="2"/>
      </rPr>
      <t>Fourniture et mise en œuvre d'un mélange</t>
    </r>
    <r>
      <rPr>
        <b/>
        <sz val="10"/>
        <rFont val="Calibri Light"/>
        <family val="2"/>
      </rPr>
      <t xml:space="preserve"> TERRE/PIERRE</t>
    </r>
    <r>
      <rPr>
        <sz val="10"/>
        <rFont val="Calibri Light"/>
        <family val="2"/>
      </rPr>
      <t xml:space="preserve">, comprenant la fourniture de terre végétale exempt de racines et déchets, la fourniture de pierre concassée: 
- Mélange de terre à 30% et de 20/30 à 70% sur une hauteur de 20 cm pour la </t>
    </r>
    <r>
      <rPr>
        <u/>
        <sz val="10"/>
        <rFont val="Calibri Light"/>
        <family val="2"/>
      </rPr>
      <t xml:space="preserve">couche supérieur. </t>
    </r>
    <r>
      <rPr>
        <sz val="10"/>
        <rFont val="Calibri Light"/>
        <family val="2"/>
      </rPr>
      <t xml:space="preserve">
- Mélange de terre à 30% et de 40/70 à 70% sur une hauteur de 40 cm (20 + 20, compacté par couche de 20 cm) pour les </t>
    </r>
    <r>
      <rPr>
        <u/>
        <sz val="10"/>
        <rFont val="Calibri Light"/>
        <family val="2"/>
      </rPr>
      <t>couches inférieur</t>
    </r>
    <r>
      <rPr>
        <sz val="10"/>
        <rFont val="Calibri Light"/>
        <family val="2"/>
      </rPr>
      <t>. 
L'ensemble devra être homogène et mis en oeuvre par temps sec. Des essais de compactage pour une portance seront à réaliser avant et après mise en oeuvre. Comprenant engazonnement 
- Stationnement VL</t>
    </r>
    <r>
      <rPr>
        <b/>
        <sz val="10"/>
        <rFont val="Calibri Light"/>
        <family val="2"/>
      </rPr>
      <t xml:space="preserve">
</t>
    </r>
  </si>
  <si>
    <r>
      <t xml:space="preserve">Fourniture et pose de </t>
    </r>
    <r>
      <rPr>
        <b/>
        <sz val="10"/>
        <color indexed="8"/>
        <rFont val="Calibri Light"/>
        <family val="2"/>
      </rPr>
      <t>grille articulée</t>
    </r>
    <r>
      <rPr>
        <sz val="10"/>
        <color indexed="8"/>
        <rFont val="Calibri Light"/>
        <family val="2"/>
      </rPr>
      <t xml:space="preserve"> en fonte, série lourde </t>
    </r>
    <r>
      <rPr>
        <b/>
        <sz val="10"/>
        <color indexed="8"/>
        <rFont val="Calibri Light"/>
        <family val="2"/>
      </rPr>
      <t>400 KN</t>
    </r>
    <r>
      <rPr>
        <sz val="10"/>
        <color indexed="8"/>
        <rFont val="Calibri Light"/>
        <family val="2"/>
      </rPr>
      <t xml:space="preserve">, ouverture utile diam </t>
    </r>
    <r>
      <rPr>
        <b/>
        <sz val="10"/>
        <color indexed="8"/>
        <rFont val="Calibri Light"/>
        <family val="2"/>
      </rPr>
      <t>600 mm</t>
    </r>
    <r>
      <rPr>
        <sz val="10"/>
        <color indexed="8"/>
        <rFont val="Calibri Light"/>
        <family val="2"/>
      </rPr>
      <t xml:space="preserve"> type ARTI GR850 ou équivalent, y compris mise à la cote avant réalisation des revêtements de surface.</t>
    </r>
  </si>
  <si>
    <r>
      <t>Exécution de revêtement de trottoir en béton désactivé</t>
    </r>
    <r>
      <rPr>
        <sz val="10"/>
        <rFont val="Calibri Light"/>
        <family val="2"/>
      </rPr>
      <t xml:space="preserve"> (dénudage chimique), </t>
    </r>
    <r>
      <rPr>
        <b/>
        <sz val="10"/>
        <rFont val="Calibri Light"/>
        <family val="2"/>
      </rPr>
      <t>épaisseur 12 cm</t>
    </r>
    <r>
      <rPr>
        <sz val="10"/>
        <rFont val="Calibri Light"/>
        <family val="2"/>
      </rPr>
      <t xml:space="preserve">, coloris et granulats au choix du Maître d'Ouvrage, calepinage, joints de dilatation en baguette PVC blanches, protection par film polyane recouvert d'un bidim jusqu'à la livraison et toutes sujétions d'exécution.
NOTA: l'entreprise proposera des planches d'essais avec différents granulats pour choix par le maître d'ouvrage avant mise en oeuvre.   </t>
    </r>
  </si>
  <si>
    <t>- Troittoir</t>
  </si>
  <si>
    <t>- Circulable VL</t>
  </si>
  <si>
    <t>- béton désactivé</t>
  </si>
  <si>
    <t>- Réseau EP</t>
  </si>
  <si>
    <r>
      <t xml:space="preserve">- Pour tranchée jusqu'à 1,50 m - </t>
    </r>
    <r>
      <rPr>
        <b/>
        <i/>
        <sz val="10"/>
        <rFont val="Calibri Light"/>
        <family val="2"/>
      </rPr>
      <t>réseau SOURCE</t>
    </r>
  </si>
  <si>
    <r>
      <t xml:space="preserve">-  </t>
    </r>
    <r>
      <rPr>
        <b/>
        <i/>
        <sz val="10"/>
        <rFont val="Calibri Light"/>
        <family val="2"/>
      </rPr>
      <t>réseau SOURCE</t>
    </r>
  </si>
  <si>
    <r>
      <t xml:space="preserve">Fourniture et pose en tranchée ouverte de canalisation </t>
    </r>
    <r>
      <rPr>
        <b/>
        <sz val="10"/>
        <color indexed="8"/>
        <rFont val="Calibri Light"/>
        <family val="2"/>
      </rPr>
      <t>PEHD</t>
    </r>
    <r>
      <rPr>
        <sz val="10"/>
        <color indexed="8"/>
        <rFont val="Calibri Light"/>
        <family val="2"/>
      </rPr>
      <t xml:space="preserve"> série 16 bars diam</t>
    </r>
    <r>
      <rPr>
        <b/>
        <sz val="10"/>
        <color indexed="8"/>
        <rFont val="Calibri Light"/>
        <family val="2"/>
      </rPr>
      <t xml:space="preserve"> 90 mm</t>
    </r>
    <r>
      <rPr>
        <sz val="10"/>
        <color rgb="FF000000"/>
        <rFont val="Calibri Light"/>
        <family val="2"/>
      </rPr>
      <t xml:space="preserve"> (73,6mm int.)</t>
    </r>
    <r>
      <rPr>
        <sz val="10"/>
        <color indexed="8"/>
        <rFont val="Calibri Light"/>
        <family val="2"/>
      </rPr>
      <t>, y compris  lit de pose et enrobage sable, grillage avertisseur détectable bleu.</t>
    </r>
  </si>
  <si>
    <t>- Réseau EP/Drains</t>
  </si>
  <si>
    <t>- Réseau Source</t>
  </si>
  <si>
    <r>
      <t xml:space="preserve">Terrassements </t>
    </r>
    <r>
      <rPr>
        <sz val="10"/>
        <color indexed="8"/>
        <rFont val="Calibri Light"/>
        <family val="2"/>
      </rPr>
      <t>en déblais par moyens mécaniques pour la mise à niveau générale du fond de forme, purge des parties malsaines et des blocs erratiques,</t>
    </r>
    <r>
      <rPr>
        <b/>
        <sz val="10"/>
        <color indexed="8"/>
        <rFont val="Calibri Light"/>
        <family val="2"/>
      </rPr>
      <t xml:space="preserve"> chargement et évacuation</t>
    </r>
    <r>
      <rPr>
        <sz val="10"/>
        <color indexed="8"/>
        <rFont val="Calibri Light"/>
        <family val="2"/>
      </rPr>
      <t xml:space="preserve"> à la décharge à toute distance, droit de décharge et remise en état de la décharge.
comprenant voirie et modelage espaces verts (Bassin de rétention)</t>
    </r>
  </si>
  <si>
    <r>
      <t xml:space="preserve">La construction d'un </t>
    </r>
    <r>
      <rPr>
        <b/>
        <sz val="10"/>
        <rFont val="Calibri Light"/>
        <family val="2"/>
      </rPr>
      <t>ouvrage de régulation du débit de fuite EP</t>
    </r>
    <r>
      <rPr>
        <sz val="10"/>
        <rFont val="Calibri Light"/>
        <family val="2"/>
      </rPr>
      <t xml:space="preserve"> en béton préfabriqué de dimensions intérieures 1,00 m x 1,00 m, comprenant : terrassements, réglage du fond de forme, radier, voiles, réservations selon arrivées et départs, dalle, évacuation des excédents, tampon fonte 400 kN et un régulateur de débit de type Hydrovortex type VPH de chez Techn Eau ou similaire, de construction en acier inoxydable. Il sera calibré pour un débit de fuite de </t>
    </r>
    <r>
      <rPr>
        <sz val="10"/>
        <color rgb="FFFF0000"/>
        <rFont val="Calibri Light"/>
        <family val="2"/>
      </rPr>
      <t>3 l/s</t>
    </r>
    <r>
      <rPr>
        <sz val="10"/>
        <rFont val="Calibri Light"/>
        <family val="2"/>
      </rPr>
      <t xml:space="preserve">, garantie par le fabriquant avec une tolérance de +/- 5 % ; et toutes sujétions d'exécution.
</t>
    </r>
  </si>
  <si>
    <t>pompe</t>
  </si>
  <si>
    <t>Eaux pluviales</t>
  </si>
  <si>
    <t>_Alimentation robinet</t>
  </si>
  <si>
    <t>_Alimentation local Eau - bâtiment</t>
  </si>
  <si>
    <r>
      <t>Raccordement sur conduite</t>
    </r>
    <r>
      <rPr>
        <sz val="10"/>
        <color indexed="8"/>
        <rFont val="Calibri Light"/>
        <family val="2"/>
      </rPr>
      <t xml:space="preserve"> AEP existante </t>
    </r>
    <r>
      <rPr>
        <b/>
        <sz val="10"/>
        <color indexed="8"/>
        <rFont val="Calibri Light"/>
        <family val="2"/>
      </rPr>
      <t>ø &lt; ou = 150 mm</t>
    </r>
    <r>
      <rPr>
        <sz val="10"/>
        <color indexed="8"/>
        <rFont val="Calibri Light"/>
        <family val="2"/>
      </rPr>
      <t>, comprenant détection et dégagement sur la conduite, découpe soignée et démolition du revêtement de chaussée, évacuation à la décharge, terrassements supplémentaires pour surprofondeur, coupes et percement de la colonne, toutes pièces spéciales, remblayage des fouilles en GNT 0/80, réfection du revêtement de chaussée selon prescriptions du gestionnaire de voirie et collage des lèvres à l'émulsion.</t>
    </r>
  </si>
  <si>
    <t>Déviation de réseaux</t>
  </si>
  <si>
    <t>Réseaux</t>
  </si>
  <si>
    <t>Réseaux: depuis nouveau local CFA jusqu'à l'atelier</t>
  </si>
  <si>
    <r>
      <t xml:space="preserve">Chambre de tirage L1T </t>
    </r>
    <r>
      <rPr>
        <sz val="10"/>
        <rFont val="Calibri Light"/>
        <family val="2"/>
      </rPr>
      <t>comprenant fourniture, transport, implantation et mise en œuvre selon normes Orange de chambre de tirage préfabriqués en béton sous-chaussée ou trottoir, agréée Orange avec tampon fonte 250 KN, y compris enrobage en béton des fourreaux sur 3 mètres de part et d'autre de la chambre, raccordement au réseau d'assainissement des eaux pluviales et mise à la cote avant réalisation des revêtements de surface.</t>
    </r>
  </si>
  <si>
    <r>
      <t xml:space="preserve">Réalisation d'une </t>
    </r>
    <r>
      <rPr>
        <b/>
        <sz val="10"/>
        <color indexed="8"/>
        <rFont val="Calibri Light"/>
        <family val="2"/>
      </rPr>
      <t>tranchée drainante</t>
    </r>
    <r>
      <rPr>
        <sz val="10"/>
        <color indexed="8"/>
        <rFont val="Calibri Light"/>
        <family val="2"/>
      </rPr>
      <t xml:space="preserve"> de profondeur moyenne </t>
    </r>
    <r>
      <rPr>
        <b/>
        <sz val="10"/>
        <color indexed="8"/>
        <rFont val="Calibri Light"/>
        <family val="2"/>
      </rPr>
      <t>1.00 m</t>
    </r>
    <r>
      <rPr>
        <sz val="10"/>
        <color indexed="8"/>
        <rFont val="Calibri Light"/>
        <family val="2"/>
      </rPr>
      <t>, comprenant les terrassements, le chargement et l'évacuation des déblais, le blindage par cage métallique, le drain type agricole diamètre 150 mm, le lit de pose et l'enrobage en gravette roulée 4/12, la chaussette en géotextile et le remblais de la tranchée en pierres cassées 40 /80.</t>
    </r>
  </si>
  <si>
    <r>
      <t>Socle d'ancrage pour candélabre h&lt;=5m</t>
    </r>
    <r>
      <rPr>
        <sz val="10"/>
        <rFont val="Calibri Light"/>
        <family val="2"/>
      </rPr>
      <t>, comprenant terrassement, béton de pose, remblayage, scellement des ferrures d'ancrage, réservations pour câble d'alimentation et câble de terre, calage sous platine par plaque d'appui semi-rigide ou mortier sans retrait, l'ensemble conforme à la norme EN 40.</t>
    </r>
  </si>
  <si>
    <t>- Alimentation Extension depuis bâtiment Labo existant</t>
  </si>
  <si>
    <t>- Alimentation Atelier depuis Extension</t>
  </si>
  <si>
    <t>- Alimentation Abri depuis Atelier</t>
  </si>
  <si>
    <t>- Réseau cuve récupération EP</t>
  </si>
  <si>
    <r>
      <t>Chambre de</t>
    </r>
    <r>
      <rPr>
        <b/>
        <sz val="10"/>
        <rFont val="Calibri Light"/>
        <family val="2"/>
      </rPr>
      <t xml:space="preserve"> tirage L2C</t>
    </r>
    <r>
      <rPr>
        <sz val="10"/>
        <rFont val="Calibri Light"/>
        <family val="2"/>
      </rPr>
      <t xml:space="preserve"> comprenant fourniture, transport, implantation et mise en œuvre selon normes Orange de chambre de tirage préfabriquée en béton sous-chaussée ou trottoir, agréée Orange avec tampon fonte 250 KN, y compris enrobage en béton des fourreaux sur 3 mètres de part et d'autre de la chambre, raccordement au réseau d'assainissement des eaux pluviales et mise à la cote avant réalisation des revêtements de surface.</t>
    </r>
  </si>
  <si>
    <t>- Déviation de réseau</t>
  </si>
  <si>
    <t>- Alimentation</t>
  </si>
  <si>
    <t>- Déviation de réseau (Atelier)</t>
  </si>
  <si>
    <r>
      <t>Fouille</t>
    </r>
    <r>
      <rPr>
        <sz val="10"/>
        <color indexed="8"/>
        <rFont val="Calibri Light"/>
        <family val="2"/>
      </rPr>
      <t xml:space="preserve"> simple pour tranchée pour </t>
    </r>
    <r>
      <rPr>
        <b/>
        <sz val="10"/>
        <color rgb="FF000000"/>
        <rFont val="Calibri Light"/>
        <family val="2"/>
      </rPr>
      <t>réseau gaz</t>
    </r>
    <r>
      <rPr>
        <sz val="10"/>
        <color indexed="8"/>
        <rFont val="Calibri Light"/>
        <family val="2"/>
      </rPr>
      <t xml:space="preserve"> réalisée en terrain de toute nature y compris le  nivellement du  fond de fouille, surprofondeur éventuelle pour lit de sable, blindage, épuisement des tranchées si nécessaire, croisements de divers réseaux, fourniture et mise en œuvre de sable sur 30 cm d'épaisseur pour lit de pose et enrobage, fourniture et mise place d'un grillage avertisseur de couleur normalisée, remblayage en GNT 0/60, évacuation à toutes distances des excédents. La fouille devra être ouverte sur tout le linéaire du réseau pour permettre son déroulage en une fois. </t>
    </r>
  </si>
  <si>
    <r>
      <t>Fouille</t>
    </r>
    <r>
      <rPr>
        <sz val="10"/>
        <color indexed="8"/>
        <rFont val="Calibri Light"/>
        <family val="2"/>
      </rPr>
      <t xml:space="preserve"> simple pour tranchée pour </t>
    </r>
    <r>
      <rPr>
        <b/>
        <sz val="10"/>
        <color rgb="FF000000"/>
        <rFont val="Calibri Light"/>
        <family val="2"/>
      </rPr>
      <t>réseau PAC</t>
    </r>
    <r>
      <rPr>
        <sz val="10"/>
        <color indexed="8"/>
        <rFont val="Calibri Light"/>
        <family val="2"/>
      </rPr>
      <t xml:space="preserve"> réalisée en terrain de toute nature y compris le  nivellement du  fond de fouille, surprofondeur éventuelle pour lit de sable, blindage, épuisement des tranchées si nécessaire, croisements de divers réseaux, fourniture et mise en œuvre de sable sur 30 cm d'épaisseur pour lit de pose et enrobage, fourniture et mise place d'un grillage avertisseur de couleur normalisée, remblayage en GNT 0/60, évacuation à toutes distances des excédents. La fouille devra être ouverte sur tout le linéaire du réseau pour permettre son déroulage en une fois. 
Nota: tranchée pour canalisation de chauffage en tubes pré-isolés  (canalisation hors lot VRD)</t>
    </r>
  </si>
  <si>
    <r>
      <t xml:space="preserve">Fourniture et pose en tranchée ouverte de canalisation </t>
    </r>
    <r>
      <rPr>
        <b/>
        <sz val="10"/>
        <color rgb="FF000000"/>
        <rFont val="Calibri Light"/>
        <family val="2"/>
      </rPr>
      <t>PEHD bande jaune diam 40 mm</t>
    </r>
    <r>
      <rPr>
        <sz val="10"/>
        <color indexed="8"/>
        <rFont val="Calibri Light"/>
        <family val="2"/>
      </rPr>
      <t>, lit de pose et enrobage sable, grillage avertisseur détectable jaune</t>
    </r>
    <r>
      <rPr>
        <b/>
        <sz val="10"/>
        <rFont val="Calibri Light"/>
        <family val="2"/>
      </rPr>
      <t xml:space="preserve">
</t>
    </r>
    <r>
      <rPr>
        <sz val="10"/>
        <rFont val="Calibri Light"/>
        <family val="2"/>
      </rPr>
      <t>Localisation: déviation gaz traversant le parking</t>
    </r>
  </si>
  <si>
    <r>
      <rPr>
        <b/>
        <sz val="10"/>
        <rFont val="Calibri Light"/>
        <family val="2"/>
      </rPr>
      <t>Sondage</t>
    </r>
    <r>
      <rPr>
        <sz val="10"/>
        <rFont val="Calibri Light"/>
        <family val="2"/>
      </rPr>
      <t xml:space="preserve"> pour détection de réseaux existant.
Nota: sondage pour déterminer les emplacements des réseaux pour les déviations du réseaux Gaz, de la source, basse tension, le reccordement du réseau d'eau pluviale</t>
    </r>
  </si>
  <si>
    <r>
      <t>Dépose, sans repose, de bordures béton</t>
    </r>
    <r>
      <rPr>
        <sz val="10"/>
        <color indexed="8"/>
        <rFont val="Calibri Light"/>
        <family val="2"/>
      </rPr>
      <t xml:space="preserve"> bute roue comprenant dépose, démolition et évacuation de la fondation béton.</t>
    </r>
  </si>
  <si>
    <r>
      <t>Fourniture et mise en place d'un géotextile</t>
    </r>
    <r>
      <rPr>
        <sz val="10"/>
        <rFont val="Calibri Light"/>
        <family val="2"/>
      </rPr>
      <t xml:space="preserve"> comprenant fourniture, transport et mise en place d'un géotextile anti-contaminant non tissé de </t>
    </r>
    <r>
      <rPr>
        <b/>
        <sz val="10"/>
        <rFont val="Calibri Light"/>
        <family val="2"/>
      </rPr>
      <t>classe 5,</t>
    </r>
    <r>
      <rPr>
        <sz val="10"/>
        <rFont val="Calibri Light"/>
        <family val="2"/>
      </rPr>
      <t xml:space="preserve"> de type Bidim ou similaire, y compris recouvrement minimum de nappes de 50 cm.</t>
    </r>
    <r>
      <rPr>
        <b/>
        <sz val="10"/>
        <rFont val="Calibri Light"/>
        <family val="2"/>
      </rPr>
      <t xml:space="preserve">
</t>
    </r>
  </si>
  <si>
    <r>
      <t>Empierrement provisoire de piste de chantier</t>
    </r>
    <r>
      <rPr>
        <sz val="10"/>
        <rFont val="Calibri Light"/>
        <family val="2"/>
      </rPr>
      <t xml:space="preserve">, comprenant fourniture, transport, mise en œuvre et compactage de matériaux GNT calibrés 0/80 sur une épaisseur de 40 cm, application d'un géotextile à l'interface des matériaux limoneux, reprise, chargement et évacuation à la décharge à toute distance en fin de chantier.
</t>
    </r>
    <r>
      <rPr>
        <u/>
        <sz val="10"/>
        <rFont val="Calibri Light"/>
        <family val="2"/>
      </rPr>
      <t>Localisation:</t>
    </r>
    <r>
      <rPr>
        <sz val="10"/>
        <rFont val="Calibri Light"/>
        <family val="2"/>
      </rPr>
      <t xml:space="preserve"> façade Nord du bâtiment 40,00 X 3,00 de large, à réaliser après remblais de garde.</t>
    </r>
  </si>
  <si>
    <t>- pour zone engazonnée (Ep:30cm)</t>
  </si>
  <si>
    <r>
      <t>Réalisation d'un traitement des sols</t>
    </r>
    <r>
      <rPr>
        <sz val="10"/>
        <rFont val="Calibri Light"/>
        <family val="2"/>
      </rPr>
      <t xml:space="preserve"> des zones plantées et engazonnées, selon CCTP.</t>
    </r>
    <r>
      <rPr>
        <b/>
        <sz val="10"/>
        <rFont val="Arial"/>
        <family val="2"/>
      </rPr>
      <t/>
    </r>
  </si>
  <si>
    <r>
      <t>Fourniture et mise en œuvre d'engrais organique et amendements,</t>
    </r>
    <r>
      <rPr>
        <sz val="10"/>
        <rFont val="Calibri Light"/>
        <family val="2"/>
      </rPr>
      <t xml:space="preserve"> selon CCTP.</t>
    </r>
    <r>
      <rPr>
        <b/>
        <sz val="10"/>
        <rFont val="Arial"/>
        <family val="2"/>
      </rPr>
      <t/>
    </r>
  </si>
  <si>
    <r>
      <t xml:space="preserve">Préparation des sols, </t>
    </r>
    <r>
      <rPr>
        <sz val="10"/>
        <rFont val="Calibri Light"/>
        <family val="2"/>
      </rPr>
      <t>décompactage et labourage de fond, manuel ou mécanique, sur une profondeur de 0,30m au minimum de toutes les surfaces plantées, ainsi que l'épiérrage et le fraisage mécanique.</t>
    </r>
    <r>
      <rPr>
        <b/>
        <sz val="10"/>
        <rFont val="Calibri Light"/>
        <family val="2"/>
      </rPr>
      <t xml:space="preserve"> Nivellement fin</t>
    </r>
    <r>
      <rPr>
        <sz val="10"/>
        <rFont val="Calibri Light"/>
        <family val="2"/>
      </rPr>
      <t xml:space="preserve"> du terrain avec ratissage et triage des pierres et autres déchets avec évacuation en décharge, selon CCTP.
</t>
    </r>
    <r>
      <rPr>
        <i/>
        <u/>
        <sz val="10"/>
        <rFont val="Calibri Light"/>
        <family val="2"/>
      </rPr>
      <t>Localisation:</t>
    </r>
    <r>
      <rPr>
        <i/>
        <sz val="10"/>
        <rFont val="Calibri Light"/>
        <family val="2"/>
      </rPr>
      <t xml:space="preserve"> toutes zones</t>
    </r>
    <r>
      <rPr>
        <sz val="10"/>
        <rFont val="Calibri Light"/>
        <family val="2"/>
      </rPr>
      <t xml:space="preserve">
</t>
    </r>
  </si>
  <si>
    <r>
      <rPr>
        <b/>
        <sz val="10"/>
        <rFont val="Calibri Light"/>
        <family val="2"/>
      </rPr>
      <t>Engazonnement</t>
    </r>
    <r>
      <rPr>
        <sz val="10"/>
        <rFont val="Calibri Light"/>
        <family val="2"/>
      </rPr>
      <t xml:space="preserve"> - Mélange de gazon (y compris préparation sol, amendement + fumure :
Zone à engazonner, comprenant:
-engazonnement à raison de 4 Kg/100m2 et 6Kg/100m2 pour les bordures en deux temps, l'un pour les graines fines, l'autre pour les grosses graines, un ratissage léger dans les deux sens pour enfouir les graines,
-roulage,
-1ère tonte(l'herbe est ramassée et évacuée en décharge),
-roulage après tonte,
-réensemencement des parties insuffisantes garnies,
-fourniture et épandage de désherbant sélectif si nécessaire,
-y compris toutes sujétions de garantie, d'arrosage, d'engrais minéraux et organiques si nécessaires.</t>
    </r>
  </si>
  <si>
    <t>Signalisation -  Support vélo</t>
  </si>
  <si>
    <r>
      <t>Fourniture et pose de panneaux de signalisation routière aluminium, type B6d +  M6h "</t>
    </r>
    <r>
      <rPr>
        <b/>
        <sz val="10"/>
        <color rgb="FF000000"/>
        <rFont val="Calibri Light"/>
        <family val="2"/>
      </rPr>
      <t>stationnement PMR</t>
    </r>
    <r>
      <rPr>
        <sz val="10"/>
        <color indexed="8"/>
        <rFont val="Calibri Light"/>
        <family val="2"/>
      </rPr>
      <t>" gamme petite, rétroréfléchissant de classe 2, y compris brides de fixation poteau et scellement.</t>
    </r>
  </si>
  <si>
    <r>
      <t>Fourniture et pose de</t>
    </r>
    <r>
      <rPr>
        <b/>
        <sz val="10"/>
        <color rgb="FF000000"/>
        <rFont val="Calibri Light"/>
        <family val="2"/>
      </rPr>
      <t xml:space="preserve"> support vélo</t>
    </r>
    <r>
      <rPr>
        <sz val="10"/>
        <color indexed="8"/>
        <rFont val="Calibri Light"/>
        <family val="2"/>
      </rPr>
      <t xml:space="preserve"> de type </t>
    </r>
    <r>
      <rPr>
        <sz val="10"/>
        <rFont val="Calibri Light"/>
        <family val="2"/>
      </rPr>
      <t xml:space="preserve">"NEO" de chez ABRI PLUS, en acier galvanisé + thermolaqué RAL y compris massif de fondation en béton et son terrassement. Modèle comprenant la tôle avec le motif de vélo </t>
    </r>
  </si>
  <si>
    <r>
      <rPr>
        <sz val="10"/>
        <color rgb="FF000000"/>
        <rFont val="Calibri Light"/>
        <family val="2"/>
      </rPr>
      <t xml:space="preserve">Fourniture et pose </t>
    </r>
    <r>
      <rPr>
        <b/>
        <sz val="10"/>
        <color rgb="FF000000"/>
        <rFont val="Calibri Light"/>
        <family val="2"/>
      </rPr>
      <t>support pour panneaux</t>
    </r>
    <r>
      <rPr>
        <sz val="10"/>
        <color indexed="8"/>
        <rFont val="Calibri Light"/>
        <family val="2"/>
      </rPr>
      <t xml:space="preserve"> de signalisation en aluminium </t>
    </r>
    <r>
      <rPr>
        <sz val="10"/>
        <rFont val="Calibri Light"/>
        <family val="2"/>
      </rPr>
      <t>de hauteur 3,20m à 3,50m et de diamètre 60 mm avec obturateur plastique et bande contrastée conforme à la réglementation PMR, y compris scellement dans massif béton.</t>
    </r>
  </si>
  <si>
    <r>
      <t>Fourniture et pose de panneaux de signalisation routière aluminium, type M6i</t>
    </r>
    <r>
      <rPr>
        <b/>
        <sz val="10"/>
        <rFont val="Calibri Light"/>
        <family val="2"/>
      </rPr>
      <t xml:space="preserve"> "recharge électrique"</t>
    </r>
    <r>
      <rPr>
        <sz val="10"/>
        <rFont val="Calibri Light"/>
        <family val="2"/>
      </rPr>
      <t xml:space="preserve"> gamme petite, rétroréfléchissant de classe 2, y compris brides de fixation.</t>
    </r>
  </si>
  <si>
    <r>
      <t xml:space="preserve">Exécution d'un enduit à froid à base de résine poly méthacrylique conforme à la norme NF EN 1436/NF2, pour </t>
    </r>
    <r>
      <rPr>
        <b/>
        <sz val="10"/>
        <color rgb="FF000000"/>
        <rFont val="Calibri Light"/>
        <family val="2"/>
      </rPr>
      <t>marquage</t>
    </r>
    <r>
      <rPr>
        <sz val="10"/>
        <color indexed="8"/>
        <rFont val="Calibri Light"/>
        <family val="2"/>
      </rPr>
      <t xml:space="preserve"> des places de stationnement réservées aux</t>
    </r>
    <r>
      <rPr>
        <b/>
        <sz val="10"/>
        <color rgb="FF000000"/>
        <rFont val="Calibri Light"/>
        <family val="2"/>
      </rPr>
      <t xml:space="preserve"> personnes à mobilité réduite</t>
    </r>
    <r>
      <rPr>
        <sz val="10"/>
        <color indexed="8"/>
        <rFont val="Calibri Light"/>
        <family val="2"/>
      </rPr>
      <t>, comprenant le marquage du pictogramme normalisé sur les limites de l'emplacement, y compris nettoyage préalable du support.</t>
    </r>
  </si>
  <si>
    <r>
      <t>Réalisation d'une</t>
    </r>
    <r>
      <rPr>
        <b/>
        <sz val="10"/>
        <rFont val="Calibri Light"/>
        <family val="2"/>
      </rPr>
      <t xml:space="preserve"> Cuve de Récupération des eaux de pluies</t>
    </r>
    <r>
      <rPr>
        <sz val="10"/>
        <rFont val="Calibri Light"/>
        <family val="2"/>
      </rPr>
      <t xml:space="preserve"> - toiture comprenant:
- 1 Tuyaux Spirel de chez Tubosider ou similaires, dimensions du bassin: L=3,00ml ø=1500m, pour un volume de </t>
    </r>
    <r>
      <rPr>
        <b/>
        <sz val="10"/>
        <rFont val="Calibri Light"/>
        <family val="2"/>
      </rPr>
      <t>5 m3</t>
    </r>
    <r>
      <rPr>
        <sz val="10"/>
        <rFont val="Calibri Light"/>
        <family val="2"/>
      </rPr>
      <t xml:space="preserve"> y compris fosse de marnage pour mise en oeuvre d'un système de pompage,
- terrassements, blindage, évacuation des déblais, gravelette roulée 5/25 pour lit de pose, enveloppe géotextile, 
- cheminées d'accès avec descentes d'homme réglementaires, tampons fonte 400 Kn, 
- canalisations d'évent déportées en pied de façade,
- 1 PEHD 25  depuis le système de pompage jusqu’au robinet comprenant la traversé du mur béton, longueur 10,00ml,
- Fourniture et installation du robinet sur le mur béton
- 1 TPC diam. 110 entre le système de pompage et le bâtiment 50,00ml,
- remblais périphériques en GNT 0/80 par couches de 30 cm compactées successives, piquages latéraux, 
- accessoires de pose et toutes sujétions.
Plan d'exécution à soumettre à l'approbation du MOE avant réalisation.</t>
    </r>
  </si>
  <si>
    <r>
      <t>Fouille</t>
    </r>
    <r>
      <rPr>
        <sz val="10"/>
        <color indexed="8"/>
        <rFont val="Calibri Light"/>
        <family val="2"/>
      </rPr>
      <t xml:space="preserve"> simple pour tranchée </t>
    </r>
    <r>
      <rPr>
        <b/>
        <sz val="10"/>
        <color rgb="FF000000"/>
        <rFont val="Calibri Light"/>
        <family val="2"/>
      </rPr>
      <t>réseau éclairage</t>
    </r>
    <r>
      <rPr>
        <sz val="10"/>
        <color indexed="8"/>
        <rFont val="Calibri Light"/>
        <family val="2"/>
      </rPr>
      <t xml:space="preserve"> quelque soit le nombre de fourreaux, réalisée en terrain de toute nature y compris le  nivellement du  fond de fouille, surprofondeur éventuelle pour lit de sable, blindage, épuisement des tranchées si nécessaire, croisements de divers réseaux, fourniture et mise en œuvre de sable sur 30 cm d'épaisseur pour lit de pose et enrobage, fourniture et mise place d'un grillage avertisseur de couleur normalisée, remblayage en GNT 0/60, évacuation à toutes distances des excédents. Le mètre linéaire de tranchée :</t>
    </r>
  </si>
  <si>
    <r>
      <t>Surlargeur de fouille</t>
    </r>
    <r>
      <rPr>
        <sz val="10"/>
        <color rgb="FF000000"/>
        <rFont val="Calibri Light"/>
        <family val="2"/>
      </rPr>
      <t xml:space="preserve"> pour tranchée </t>
    </r>
    <r>
      <rPr>
        <b/>
        <sz val="10"/>
        <color rgb="FF000000"/>
        <rFont val="Calibri Light"/>
        <family val="2"/>
      </rPr>
      <t>éclairage</t>
    </r>
    <r>
      <rPr>
        <sz val="10"/>
        <color rgb="FF000000"/>
        <rFont val="Calibri Light"/>
        <family val="2"/>
      </rPr>
      <t xml:space="preserve"> quelque soit le nombre de fourreaux, réalisée en terrain de toute nature y compris le  nivellement du  fond de fouille, surprofondeur éventuelle pour lit de sable, blindage, épuisement des tranchées si nécessaire, croisements de divers réseaux, fourniture et mise en œuvre de sable sur 30 cm d'épaisseur pour lit de pose et enrobage, fourniture et mise place d'un grillage avertisseur de couleur normalisée, remblayage en GNT 0/60, évacuation à toutes distances des excédents. Le mètre linéaire de tranchée :</t>
    </r>
  </si>
  <si>
    <r>
      <t>Fouille</t>
    </r>
    <r>
      <rPr>
        <sz val="10"/>
        <color indexed="8"/>
        <rFont val="Calibri Light"/>
        <family val="2"/>
      </rPr>
      <t xml:space="preserve"> simple pour tranchée </t>
    </r>
    <r>
      <rPr>
        <b/>
        <sz val="10"/>
        <color rgb="FF000000"/>
        <rFont val="Calibri Light"/>
        <family val="2"/>
      </rPr>
      <t>réseau IRVE</t>
    </r>
    <r>
      <rPr>
        <sz val="10"/>
        <color indexed="8"/>
        <rFont val="Calibri Light"/>
        <family val="2"/>
      </rPr>
      <t xml:space="preserve"> quelque soit le nombre de fourreaux, réalisée en terrain de toute nature y compris le  nivellement du  fond de fouille, surprofondeur éventuelle pour lit de sable, blindage, épuisement des tranchées si nécessaire, croisements de divers réseaux, fourniture et mise en œuvre de sable sur 30 cm d'épaisseur pour lit de pose et enrobage, fourniture et mise place d'un grillage avertisseur de couleur normalisée, remblayage en GNT 0/60, évacuation à toutes distances des excédents. Le mètre linéaire de tranchée :</t>
    </r>
  </si>
  <si>
    <r>
      <rPr>
        <b/>
        <sz val="10"/>
        <color rgb="FF000000"/>
        <rFont val="Calibri Light"/>
        <family val="2"/>
      </rPr>
      <t>Fouille simple</t>
    </r>
    <r>
      <rPr>
        <sz val="10"/>
        <color indexed="8"/>
        <rFont val="Calibri Light"/>
        <family val="2"/>
      </rPr>
      <t xml:space="preserve"> pour tranchée </t>
    </r>
    <r>
      <rPr>
        <b/>
        <sz val="10"/>
        <color rgb="FF000000"/>
        <rFont val="Calibri Light"/>
        <family val="2"/>
      </rPr>
      <t>réseaux Basse tension</t>
    </r>
    <r>
      <rPr>
        <sz val="10"/>
        <color indexed="8"/>
        <rFont val="Calibri Light"/>
        <family val="2"/>
      </rPr>
      <t xml:space="preserve"> quelque soit le nombre de fourreaux, réalisée en terrain de toute nature y compris le  nivellement du  fond de fouille, surprofondeur éventuelle pour lit de sable, blindage, épuisement des tranchées si nécessaire, croisements de divers réseaux, fourniture et mise en œuvre de sable sur 30 cm d'épaisseur pour lit de pose et enrobage, fourniture et mise place d'un grillage avertisseur de couleur normalisée, remblayage en GNT 0/60, évacuation à toutes distances des excédents. Le mètre linéaire de tranchée :</t>
    </r>
  </si>
  <si>
    <r>
      <t>Fouille</t>
    </r>
    <r>
      <rPr>
        <sz val="10"/>
        <color indexed="8"/>
        <rFont val="Calibri Light"/>
        <family val="2"/>
      </rPr>
      <t xml:space="preserve"> simple pour tranchée réseau courant faible réalisée en terrain de toute nature y compris le  nivellement du  fond de fouille, surprofondeur éventuelle pour lit de sable, blindage, épuisement des tranchées si nécessaire, croisements de divers réseaux, fourniture et mise en œuvre de sable sur 30 cm d'épaisseur pour lit de pose et enrobage, fourniture et mise place d'un grillage avertisseur de couleur normalisée, remblayage en GNT 0/60, évacuation à toutes distances des excédents. Le mètre linéaire de tranchée :</t>
    </r>
  </si>
  <si>
    <r>
      <t>Surlargeur de fouille</t>
    </r>
    <r>
      <rPr>
        <sz val="10"/>
        <color rgb="FF000000"/>
        <rFont val="Calibri Light"/>
        <family val="2"/>
      </rPr>
      <t xml:space="preserve"> pour tranchée courants faibles/réseau opérateur quelque soit le nombre de fourreaux, réalisée en terrain de toute nature y compris le  nivellement du  fond de fouille, surprofondeur éventuelle pour lit de sable, blindage, épuisement des tranchées si nécessaire, croisements de divers réseaux, fourniture et mise en œuvre de sable sur 30 cm d'épaisseur pour lit de pose et enrobage, fourniture et mise place d'un grillage avertisseur de couleur normalisée, remblayage en GNT 0/60, évacuation à toutes distances des excédents. Le mètre linéaire de tranchée :</t>
    </r>
  </si>
  <si>
    <t>Déviation de réseaux: depuis bâtiment existant jusqu'à l'atelier</t>
  </si>
  <si>
    <r>
      <t xml:space="preserve">Fourniture et pose en tranchée ouverte de tube </t>
    </r>
    <r>
      <rPr>
        <b/>
        <sz val="10"/>
        <color indexed="8"/>
        <rFont val="Calibri Light"/>
        <family val="2"/>
      </rPr>
      <t>PVC adduction</t>
    </r>
    <r>
      <rPr>
        <sz val="10"/>
        <color indexed="8"/>
        <rFont val="Calibri Light"/>
        <family val="2"/>
      </rPr>
      <t xml:space="preserve"> 16 bars, diam </t>
    </r>
    <r>
      <rPr>
        <b/>
        <sz val="10"/>
        <color indexed="8"/>
        <rFont val="Calibri Light"/>
        <family val="2"/>
      </rPr>
      <t>42,6/50</t>
    </r>
    <r>
      <rPr>
        <sz val="10"/>
        <color indexed="8"/>
        <rFont val="Calibri Light"/>
        <family val="2"/>
      </rPr>
      <t>, y compris coudes grand rayon pour remontée éventuelle vers poteau.</t>
    </r>
  </si>
  <si>
    <t>Gaz et PAC</t>
  </si>
  <si>
    <t xml:space="preserve">Fourniture et mise en place de nichoirs seront de type LPO- 1WQ et équipés de plaques de suspension en béton léger SCHWEGLER ou similaire, à installer sur mât bois à orienter vers le sud.
</t>
  </si>
  <si>
    <t xml:space="preserve">Fourniture et mise en place de nichoir à balcon tout en béton de bois (type Nichoir Schwegler 2GR Triple 27mm LPO), 
</t>
  </si>
  <si>
    <t xml:space="preserve">Fourniture et mise en œuvre de mât bois rustiqe type tronc de 4 m de hauteur pour pose de nichoir et gite
</t>
  </si>
  <si>
    <t>année</t>
  </si>
  <si>
    <t>Lot n°01 Terrassement - VRD - Espaces Verts</t>
  </si>
  <si>
    <r>
      <t xml:space="preserve">Réalisation d'un </t>
    </r>
    <r>
      <rPr>
        <b/>
        <sz val="10"/>
        <rFont val="Calibri Light"/>
        <family val="2"/>
      </rPr>
      <t xml:space="preserve">massif béton pour borne IRVE </t>
    </r>
    <r>
      <rPr>
        <sz val="10"/>
        <rFont val="Calibri Light"/>
        <family val="2"/>
      </rPr>
      <t>comprenant le béton et le terrassement pour un massif de 0,40x,040x,60 m 
(dimensions à adapter selon modèle borne choisi pour le MO)</t>
    </r>
  </si>
  <si>
    <t>- Talus Sud</t>
  </si>
  <si>
    <t>- Remblais de garde Nord du bâtiment sur 50cm  de large</t>
  </si>
  <si>
    <r>
      <t xml:space="preserve">Elaboration du </t>
    </r>
    <r>
      <rPr>
        <b/>
        <sz val="10"/>
        <rFont val="Calibri Light"/>
        <family val="2"/>
      </rPr>
      <t>dossier des ouvrages exécutés</t>
    </r>
    <r>
      <rPr>
        <sz val="10"/>
        <rFont val="Calibri Light"/>
        <family val="2"/>
      </rPr>
      <t xml:space="preserve"> comprenant :
_le plan de récolement en XYZ de l'ensemble de l'opération sur base informatique avec le levé topographique des ouvrages éxécutés (enterrés et en surface) par rattachement par méthode GPS au système planimétrique du plan cadastral (système RGF93 et projection CC46 ou autre), et au système altimétrique NGF-IGN69, la définition de tous les détails nécessaires à la situation et aux repérages des réseaux et des équipements, l'éxécution des plans selon les prescriptions des différents concessionnaires et conformément à la réglementation relative aux travaux à proximité des réseaux, la remise des documents en trois exemplaires couleurs, la remise du fichier informatique au format DWG</t>
    </r>
    <r>
      <rPr>
        <b/>
        <sz val="10"/>
        <rFont val="Calibri Light"/>
        <family val="2"/>
      </rPr>
      <t xml:space="preserve"> et DGN</t>
    </r>
    <r>
      <rPr>
        <sz val="10"/>
        <rFont val="Calibri Light"/>
        <family val="2"/>
      </rPr>
      <t xml:space="preserve">.
_Plan Géoréférencé des Ouvrages Construits </t>
    </r>
    <r>
      <rPr>
        <b/>
        <sz val="10"/>
        <rFont val="Calibri Light"/>
        <family val="2"/>
      </rPr>
      <t>(PGOC)</t>
    </r>
    <r>
      <rPr>
        <sz val="10"/>
        <rFont val="Calibri Light"/>
        <family val="2"/>
      </rPr>
      <t xml:space="preserve"> pour les ouvrages remis en concession à ENEDIS y compris liaison entre coffret de coupure et pénétration dans le bâtiment.
_les rapports d'essais à l'air et d'inspection vidéo des réseaux d'eaux usées et eaux pluviales,
_les PV d'essais COPREC RE et RA dûment complétés et signés,
_les rapports d'essais de compactage,
_les fiches techniques des matériels installés (barrière levante, portail, candélabres...),
_le rapport de vérification des installations électriques (le cas échéant),
_une copie du CONSUEL (le cas échéant),
_les PV de conformité des concessionnaires pour les ouvrages remis en concession,
_les PV de livraison des plates-formes aux autres lots.</t>
    </r>
  </si>
  <si>
    <r>
      <t xml:space="preserve">Fourniture et pose de bordures type </t>
    </r>
    <r>
      <rPr>
        <b/>
        <sz val="10"/>
        <color indexed="8"/>
        <rFont val="Calibri Light"/>
        <family val="2"/>
      </rPr>
      <t xml:space="preserve">CR3 béton </t>
    </r>
    <r>
      <rPr>
        <sz val="10"/>
        <color indexed="8"/>
        <rFont val="Calibri Light"/>
        <family val="2"/>
      </rPr>
      <t>comprenant implantation, terrassement, évacuation, fondation en béton dosé à 250 kg, pose, calage y compris coffrage éventuel, joint des bordures en alignement droit, en courbe, bordures biaises pour passages "bateaux", chanfreinage des angles vifs et toutes sujétions de pose conformément au CCTP.</t>
    </r>
  </si>
  <si>
    <r>
      <rPr>
        <b/>
        <sz val="10"/>
        <color rgb="FF000000"/>
        <rFont val="Calibri Light"/>
        <family val="2"/>
      </rPr>
      <t>Elagage / Nettoyage de la végétation existante</t>
    </r>
    <r>
      <rPr>
        <sz val="10"/>
        <color rgb="FF000000"/>
        <rFont val="Calibri Light"/>
        <family val="2"/>
      </rPr>
      <t xml:space="preserve"> y compris protection, nettoyage et évacuation des déchets en décharge contrôlée.
</t>
    </r>
    <r>
      <rPr>
        <i/>
        <sz val="10"/>
        <color rgb="FF000000"/>
        <rFont val="Calibri Light"/>
        <family val="2"/>
      </rPr>
      <t>Localisation: Cèdre de l'Atlas au nord du Labo. extension</t>
    </r>
  </si>
  <si>
    <r>
      <t>Exécution de revêtement de chaussée en béton désactivé</t>
    </r>
    <r>
      <rPr>
        <sz val="10"/>
        <rFont val="Calibri Light"/>
        <family val="2"/>
      </rPr>
      <t xml:space="preserve"> (dénudage chimique), </t>
    </r>
    <r>
      <rPr>
        <b/>
        <sz val="10"/>
        <rFont val="Calibri Light"/>
        <family val="2"/>
      </rPr>
      <t>épaisseur 15 cm</t>
    </r>
    <r>
      <rPr>
        <sz val="10"/>
        <rFont val="Calibri Light"/>
        <family val="2"/>
      </rPr>
      <t xml:space="preserve">, coloris et granulats au choix du Maître d'Ouvrage, calepinage, joints de dilatation en baguettes PVC blanches, protection par film polyane recouvert d'un bidim jusqu'à la livraison et toutes sujétions d'exécution.
NOTA: l'entreprise proposera des planches d'essais avec différents granulats pour choix par le maître d'ouvrage avant mise en oeuvre.   </t>
    </r>
  </si>
  <si>
    <r>
      <t xml:space="preserve">Fourniture et pose de </t>
    </r>
    <r>
      <rPr>
        <b/>
        <sz val="10"/>
        <rFont val="Calibri Light"/>
        <family val="2"/>
      </rPr>
      <t>câble</t>
    </r>
    <r>
      <rPr>
        <sz val="10"/>
        <rFont val="Calibri Light"/>
        <family val="2"/>
      </rPr>
      <t xml:space="preserve"> d'alimentation type U1000 RO2V de section </t>
    </r>
    <r>
      <rPr>
        <b/>
        <sz val="10"/>
        <rFont val="Calibri Light"/>
        <family val="2"/>
      </rPr>
      <t>4xXX</t>
    </r>
    <r>
      <rPr>
        <sz val="10"/>
        <rFont val="Calibri Light"/>
        <family val="2"/>
      </rPr>
      <t>mm² pour 63 A</t>
    </r>
  </si>
  <si>
    <r>
      <t>Décapage</t>
    </r>
    <r>
      <rPr>
        <sz val="10"/>
        <color indexed="8"/>
        <rFont val="Calibri Light"/>
        <family val="2"/>
      </rPr>
      <t xml:space="preserve"> de la terre végétale sur une épaisseur moyenne conforme au rapport géotechnique et mise en </t>
    </r>
    <r>
      <rPr>
        <b/>
        <sz val="10"/>
        <color indexed="8"/>
        <rFont val="Calibri Light"/>
        <family val="2"/>
      </rPr>
      <t>dépôt dans l'emprise</t>
    </r>
    <r>
      <rPr>
        <sz val="10"/>
        <color indexed="8"/>
        <rFont val="Calibri Light"/>
        <family val="2"/>
      </rPr>
      <t xml:space="preserve"> du chantier, y compris chargement et transport.
Epaisseur moyenne de terre végétal : 20 cm selon rapport géotechnique G2PRO</t>
    </r>
  </si>
  <si>
    <r>
      <t>Décapage</t>
    </r>
    <r>
      <rPr>
        <sz val="10"/>
        <color indexed="8"/>
        <rFont val="Calibri Light"/>
        <family val="2"/>
      </rPr>
      <t xml:space="preserve"> de la terre végétale sur une épaisseur moyenne conforme au rapport géotechnique et mise en </t>
    </r>
    <r>
      <rPr>
        <b/>
        <sz val="10"/>
        <color indexed="8"/>
        <rFont val="Calibri Light"/>
        <family val="2"/>
      </rPr>
      <t>dépôt dans l'emprise</t>
    </r>
    <r>
      <rPr>
        <sz val="10"/>
        <color indexed="8"/>
        <rFont val="Calibri Light"/>
        <family val="2"/>
      </rPr>
      <t xml:space="preserve"> du chantier, y compris chargement et transport.
</t>
    </r>
    <r>
      <rPr>
        <i/>
        <sz val="10"/>
        <color rgb="FF000000"/>
        <rFont val="Calibri Light"/>
        <family val="2"/>
      </rPr>
      <t>Epaisseur moyenne de terre végétal : 20 cm selon rapport géotechnique G2PRO</t>
    </r>
  </si>
  <si>
    <r>
      <t>Reprise de la terre végétale</t>
    </r>
    <r>
      <rPr>
        <sz val="10"/>
        <color indexed="8"/>
        <rFont val="Calibri Light"/>
        <family val="2"/>
      </rPr>
      <t xml:space="preserve"> au stock sur dépôt provisoire, chargement, </t>
    </r>
    <r>
      <rPr>
        <b/>
        <sz val="10"/>
        <color indexed="8"/>
        <rFont val="Calibri Light"/>
        <family val="2"/>
      </rPr>
      <t>régalage</t>
    </r>
    <r>
      <rPr>
        <sz val="10"/>
        <color indexed="8"/>
        <rFont val="Calibri Light"/>
        <family val="2"/>
      </rPr>
      <t xml:space="preserve"> soigné, sur une épaisseur moyenne de 30 cm, sur les parties indiquées sur le plan du projet y compris décompactage soigné préalable du fond de forme.</t>
    </r>
  </si>
  <si>
    <r>
      <t xml:space="preserve">Terrassements </t>
    </r>
    <r>
      <rPr>
        <sz val="10"/>
        <color indexed="8"/>
        <rFont val="Calibri Light"/>
        <family val="2"/>
      </rPr>
      <t>en déblais par moyens mécaniques pour la mise à niveau générale du fond de forme, purge des parties malsaines et des blocs erratiques,</t>
    </r>
    <r>
      <rPr>
        <b/>
        <sz val="10"/>
        <color indexed="8"/>
        <rFont val="Calibri Light"/>
        <family val="2"/>
      </rPr>
      <t xml:space="preserve"> chargement et évacuation</t>
    </r>
    <r>
      <rPr>
        <sz val="10"/>
        <color indexed="8"/>
        <rFont val="Calibri Light"/>
        <family val="2"/>
      </rPr>
      <t xml:space="preserve"> à la décharge à toute distance, droit de décharge et remise en état de la décharge.</t>
    </r>
  </si>
  <si>
    <r>
      <t>Fourniture et pose de mur de soutènement préfabriqué</t>
    </r>
    <r>
      <rPr>
        <sz val="10"/>
        <rFont val="Calibri Light"/>
        <family val="2"/>
      </rPr>
      <t xml:space="preserve"> comprenant la fourniture de mur de </t>
    </r>
    <r>
      <rPr>
        <b/>
        <sz val="10"/>
        <rFont val="Calibri Light"/>
        <family val="2"/>
      </rPr>
      <t xml:space="preserve">type L </t>
    </r>
    <r>
      <rPr>
        <sz val="10"/>
        <rFont val="Calibri Light"/>
        <family val="2"/>
      </rPr>
      <t>, parement griffé en béton gris, type BONNA SABLA ou similaire, hauteur de terre soutenue de</t>
    </r>
    <r>
      <rPr>
        <b/>
        <sz val="10"/>
        <rFont val="Calibri Light"/>
        <family val="2"/>
      </rPr>
      <t xml:space="preserve"> 0,60m</t>
    </r>
    <r>
      <rPr>
        <sz val="10"/>
        <rFont val="Calibri Light"/>
        <family val="2"/>
      </rPr>
      <t xml:space="preserve">, y compris masque drainant avec drain Ø 100 mm et raccordement au réseau EP - géotextile - matériaux roulés 20/40, terrassements, radier de pose en béton, manutention, fourniture du plan de calepinage et de la note de calcul de dimensionnement avant travaux.
</t>
    </r>
    <r>
      <rPr>
        <sz val="10"/>
        <color rgb="FF0070C0"/>
        <rFont val="Calibri Light"/>
        <family val="2"/>
      </rPr>
      <t xml:space="preserve">NOTA: arase pentée selon terrain fini en amont, plans d'exécution à soumettre à l'approbation du MOE avant réalisation.
</t>
    </r>
    <r>
      <rPr>
        <u/>
        <sz val="10"/>
        <rFont val="Calibri Light"/>
        <family val="2"/>
      </rPr>
      <t>Localisation:</t>
    </r>
    <r>
      <rPr>
        <sz val="10"/>
        <rFont val="Calibri Light"/>
        <family val="2"/>
      </rPr>
      <t xml:space="preserve"> Au nord du bâtiment</t>
    </r>
  </si>
  <si>
    <r>
      <t>Fourniture et pose de mur de soutènement préfabriqué</t>
    </r>
    <r>
      <rPr>
        <sz val="10"/>
        <rFont val="Calibri Light"/>
        <family val="2"/>
      </rPr>
      <t xml:space="preserve"> comprenant la fourniture de mur de </t>
    </r>
    <r>
      <rPr>
        <b/>
        <sz val="10"/>
        <rFont val="Calibri Light"/>
        <family val="2"/>
      </rPr>
      <t>type L</t>
    </r>
    <r>
      <rPr>
        <sz val="10"/>
        <rFont val="Calibri Light"/>
        <family val="2"/>
      </rPr>
      <t>, parement griffé en béton gris, type BONNA SABLA ou similaire, hauteur de terre soutenue de</t>
    </r>
    <r>
      <rPr>
        <b/>
        <sz val="10"/>
        <rFont val="Calibri Light"/>
        <family val="2"/>
      </rPr>
      <t xml:space="preserve"> 1,00m</t>
    </r>
    <r>
      <rPr>
        <sz val="10"/>
        <rFont val="Calibri Light"/>
        <family val="2"/>
      </rPr>
      <t xml:space="preserve">, y compris masque drainant avec drain Ø 100 mm et raccordement au réseau EP - géotextile - matériaux roulés 20/40, terrassements, radier de pose en béton, manutention, fourniture du plan de calepinage et de la note de calcul de dimensionnement avant travaux.
</t>
    </r>
    <r>
      <rPr>
        <sz val="10"/>
        <color rgb="FF0070C0"/>
        <rFont val="Calibri Light"/>
        <family val="2"/>
      </rPr>
      <t xml:space="preserve">NOTA: arase pentée selon terrain fini en amont, plans d'exécution à soumettre à l'approbation du MOE avant réalisation.
</t>
    </r>
    <r>
      <rPr>
        <sz val="10"/>
        <rFont val="Calibri Light"/>
        <family val="2"/>
      </rPr>
      <t>Localisation: Au Sud du bâtiment entrée R+1</t>
    </r>
  </si>
  <si>
    <r>
      <t>Fourniture et pose de mur de soutènement préfabriqué</t>
    </r>
    <r>
      <rPr>
        <sz val="10"/>
        <rFont val="Calibri Light"/>
        <family val="2"/>
      </rPr>
      <t xml:space="preserve"> comprenant la fourniture de mur de </t>
    </r>
    <r>
      <rPr>
        <b/>
        <sz val="10"/>
        <rFont val="Calibri Light"/>
        <family val="2"/>
      </rPr>
      <t>type L</t>
    </r>
    <r>
      <rPr>
        <sz val="10"/>
        <rFont val="Calibri Light"/>
        <family val="2"/>
      </rPr>
      <t>, parement griffé en béton gris, type BONNA SABLA ou similaire, hauteur de terre soutenue de</t>
    </r>
    <r>
      <rPr>
        <b/>
        <sz val="10"/>
        <rFont val="Calibri Light"/>
        <family val="2"/>
      </rPr>
      <t xml:space="preserve"> 1,50m</t>
    </r>
    <r>
      <rPr>
        <sz val="10"/>
        <rFont val="Calibri Light"/>
        <family val="2"/>
      </rPr>
      <t xml:space="preserve">, y compris masque drainant avec drain Ø 100 mm et raccordement au réseau EP - géotextile - matériaux roulés 20/40, terrassements, radier de pose en béton, manutention, fourniture du plan de calepinage et de la note de calcul de dimensionnement avant travaux.
</t>
    </r>
    <r>
      <rPr>
        <sz val="10"/>
        <color rgb="FF0070C0"/>
        <rFont val="Calibri Light"/>
        <family val="2"/>
      </rPr>
      <t xml:space="preserve">NOTA: arase pentée selon terrain fini en amont, plans d'exécution à soumettre à l'approbation du MOE avant réalisation.
NOTA: prévoir réservation pour passage tuyau diam 25 pour installation du robinet.
</t>
    </r>
    <r>
      <rPr>
        <sz val="10"/>
        <rFont val="Calibri Light"/>
        <family val="2"/>
      </rPr>
      <t>Localisation: Entre Labo et extension / Entre extension et Atelier</t>
    </r>
  </si>
  <si>
    <t>- sous voirie légère / stationnement - 50cm</t>
  </si>
  <si>
    <r>
      <t xml:space="preserve">Fourniture et pose en tranchée ouverte de canalisations en </t>
    </r>
    <r>
      <rPr>
        <b/>
        <sz val="10"/>
        <color indexed="8"/>
        <rFont val="Calibri Light"/>
        <family val="2"/>
      </rPr>
      <t>polypropylène CR10</t>
    </r>
    <r>
      <rPr>
        <sz val="10"/>
        <color indexed="8"/>
        <rFont val="Calibri Light"/>
        <family val="2"/>
      </rPr>
      <t xml:space="preserve"> série assainissement </t>
    </r>
    <r>
      <rPr>
        <b/>
        <sz val="10"/>
        <color indexed="8"/>
        <rFont val="Calibri Light"/>
        <family val="2"/>
      </rPr>
      <t>diam 125 mm</t>
    </r>
    <r>
      <rPr>
        <sz val="10"/>
        <color indexed="8"/>
        <rFont val="Calibri Light"/>
        <family val="2"/>
      </rPr>
      <t xml:space="preserve"> conforme aux normes en vigueur, bénéficiant d'un avis technique français ou européen, y compris manchons à butées centrales et manchons de raccordement sur regard, lit de pose épaisseur 10 cm et enrobage jusqu'à 10cm au dessus de la génératrice supérieure en gravette, raccordements aux regards.</t>
    </r>
  </si>
  <si>
    <r>
      <t xml:space="preserve">Fourniture et pose en tranchée ouverte de canalisations en </t>
    </r>
    <r>
      <rPr>
        <b/>
        <sz val="10"/>
        <color indexed="8"/>
        <rFont val="Calibri Light"/>
        <family val="2"/>
      </rPr>
      <t>polypropylène CR10</t>
    </r>
    <r>
      <rPr>
        <sz val="10"/>
        <color indexed="8"/>
        <rFont val="Calibri Light"/>
        <family val="2"/>
      </rPr>
      <t xml:space="preserve"> série assainissement </t>
    </r>
    <r>
      <rPr>
        <b/>
        <sz val="10"/>
        <color indexed="8"/>
        <rFont val="Calibri Light"/>
        <family val="2"/>
      </rPr>
      <t>diam 160 mm</t>
    </r>
    <r>
      <rPr>
        <sz val="10"/>
        <color indexed="8"/>
        <rFont val="Calibri Light"/>
        <family val="2"/>
      </rPr>
      <t xml:space="preserve"> conforme aux normes en vigueur, bénéficiant d'un avis technique français ou européen, y compris manchons à butées centrales et manchons de raccordement sur regard, lit de pose épaisseur 10 cm et enrobage jusqu'à 10cm au dessus de la génératrice supérieure en gravette, raccordements aux regards.</t>
    </r>
  </si>
  <si>
    <r>
      <t xml:space="preserve">Fourniture et pose en tranchée ouverte de canalisations en </t>
    </r>
    <r>
      <rPr>
        <b/>
        <sz val="10"/>
        <color indexed="8"/>
        <rFont val="Calibri Light"/>
        <family val="2"/>
      </rPr>
      <t>polypropylène CR10</t>
    </r>
    <r>
      <rPr>
        <sz val="10"/>
        <color indexed="8"/>
        <rFont val="Calibri Light"/>
        <family val="2"/>
      </rPr>
      <t xml:space="preserve"> série assainissement </t>
    </r>
    <r>
      <rPr>
        <b/>
        <sz val="10"/>
        <color indexed="8"/>
        <rFont val="Calibri Light"/>
        <family val="2"/>
      </rPr>
      <t>diam 200 mm</t>
    </r>
    <r>
      <rPr>
        <sz val="10"/>
        <color indexed="8"/>
        <rFont val="Calibri Light"/>
        <family val="2"/>
      </rPr>
      <t xml:space="preserve"> conforme aux normes en vigueur, bénéficiant d'un avis technique français ou européen, y compris manchons à butées centrales et manchons de raccordement sur regard, lit de pose épaisseur 10 cm et enrobage jusqu'à 10cm au dessus de la génératrice supérieure en gravette, raccordements aux regards.</t>
    </r>
  </si>
  <si>
    <r>
      <rPr>
        <b/>
        <sz val="10"/>
        <rFont val="Calibri Light"/>
        <family val="2"/>
      </rPr>
      <t>Pompe de 1 m3/h</t>
    </r>
    <r>
      <rPr>
        <sz val="10"/>
        <rFont val="Calibri Light"/>
        <family val="2"/>
      </rPr>
      <t xml:space="preserve"> Hmt 20 m avec poires de niveau permettant son arrét en cas de manque d'eau à installer dans la cuve y compris barre de guidage.</t>
    </r>
    <r>
      <rPr>
        <i/>
        <sz val="10"/>
        <rFont val="Calibri Light"/>
        <family val="2"/>
      </rPr>
      <t xml:space="preserve">
Localisation : Cuve EP</t>
    </r>
  </si>
  <si>
    <r>
      <t>Réalisation d'une tranchée drainante</t>
    </r>
    <r>
      <rPr>
        <sz val="10"/>
        <rFont val="Calibri Light"/>
        <family val="2"/>
      </rPr>
      <t xml:space="preserve"> profondeur 50 cm comprenant drains collecteur en PP crépiné emballé dans géotextile anti contaminant série renforcée CR8</t>
    </r>
    <r>
      <rPr>
        <b/>
        <sz val="10"/>
        <rFont val="Calibri Light"/>
        <family val="2"/>
      </rPr>
      <t xml:space="preserve"> diamètre 160 mm</t>
    </r>
    <r>
      <rPr>
        <sz val="10"/>
        <rFont val="Calibri Light"/>
        <family val="2"/>
      </rPr>
      <t xml:space="preserve">, y compris manchons, joints, lit de pose et enrobage en matériaux roulés 20/40, raccordement au regard drain.
Localisation:  plateformes bâtiment de terrassement à -0,50/FF.
</t>
    </r>
  </si>
  <si>
    <r>
      <t>Réalisation d'éperons drainant</t>
    </r>
    <r>
      <rPr>
        <sz val="10"/>
        <rFont val="Calibri Light"/>
        <family val="2"/>
      </rPr>
      <t xml:space="preserve">  largeur 50 cm, destinées à capter les venue d'eau du talus en amont du terrassement, comprenant la tranchée, le géotextile déroulé en fond de fouille remontant sur les parois puis fermer "en chaussette", matériaux de remplissage en drainant 20/40 le drains collecteur en PP crépiné, la connection vers exutoire gravitaire, purges éventuelles et évacuation des excédents.</t>
    </r>
  </si>
  <si>
    <r>
      <rPr>
        <sz val="10"/>
        <rFont val="Calibri Light"/>
        <family val="2"/>
      </rPr>
      <t xml:space="preserve">Réalisation </t>
    </r>
    <r>
      <rPr>
        <b/>
        <sz val="10"/>
        <rFont val="Calibri Light"/>
        <family val="2"/>
      </rPr>
      <t>Masque drainant</t>
    </r>
    <r>
      <rPr>
        <sz val="10"/>
        <rFont val="Calibri Light"/>
        <family val="2"/>
      </rPr>
      <t xml:space="preserve"> , destinées à capter les venues d'eau du talus en amont du terrassement, comprenant la purge des zones instable et venue d'eau, le géotextile déroulé sur la zone purgé , matériaux de remplissage en drainant 20/40 le drains collecteur en PP crépiné, la connection vers exutoire gravitaire, purges éventuelles et évacuation des excédents.</t>
    </r>
  </si>
  <si>
    <r>
      <rPr>
        <sz val="10"/>
        <rFont val="Calibri Light"/>
        <family val="2"/>
      </rPr>
      <t>Fourniture et pose en escaliers, conformément à la réglementation d'accessibilité des personnes à mobilité réduite (nez de marche contrastés par bandes anti dérapantes incrustées et contre marche contrastées), composé de</t>
    </r>
    <r>
      <rPr>
        <b/>
        <sz val="10"/>
        <rFont val="Calibri Light"/>
        <family val="2"/>
      </rPr>
      <t xml:space="preserve"> </t>
    </r>
    <r>
      <rPr>
        <b/>
        <sz val="10"/>
        <color indexed="8"/>
        <rFont val="Calibri Light"/>
        <family val="2"/>
      </rPr>
      <t>blocs marche</t>
    </r>
    <r>
      <rPr>
        <sz val="10"/>
        <color indexed="8"/>
        <rFont val="Calibri Light"/>
        <family val="2"/>
      </rPr>
      <t xml:space="preserve"> 40x15 chanfreiné,</t>
    </r>
    <r>
      <rPr>
        <b/>
        <sz val="10"/>
        <color indexed="8"/>
        <rFont val="Calibri Light"/>
        <family val="2"/>
      </rPr>
      <t xml:space="preserve"> </t>
    </r>
    <r>
      <rPr>
        <sz val="10"/>
        <color indexed="8"/>
        <rFont val="Calibri Light"/>
        <family val="2"/>
      </rPr>
      <t xml:space="preserve">parement bouchardé ou sablé, teinte au choix (y compris base ciment blanc), compris terrassement, réglages , réalisation d'une paillasse ferraillée, béton de pose ,calage, joints, coupes, limons et toutes sujétions de pose. Le mètre linéaire de marches :
</t>
    </r>
    <r>
      <rPr>
        <sz val="10"/>
        <color rgb="FF0070C0"/>
        <rFont val="Calibri Light"/>
        <family val="2"/>
      </rPr>
      <t>Choix des matériaux et détails d'exécutions à soumettre à l'approbation du maitre d'œuvre.</t>
    </r>
  </si>
  <si>
    <t>Réhabilitation et extension du centre INRAE THONON</t>
  </si>
  <si>
    <t>Remise en état des abords - Espaces Verts - Nichoirs</t>
  </si>
  <si>
    <r>
      <t xml:space="preserve">Fourniture et pose en tranchée ouverte de canalisations </t>
    </r>
    <r>
      <rPr>
        <b/>
        <sz val="10"/>
        <color indexed="8"/>
        <rFont val="Calibri Light"/>
        <family val="2"/>
      </rPr>
      <t>fonte</t>
    </r>
    <r>
      <rPr>
        <sz val="10"/>
        <color indexed="8"/>
        <rFont val="Calibri Light"/>
        <family val="2"/>
      </rPr>
      <t xml:space="preserve"> ductile série assainissement </t>
    </r>
    <r>
      <rPr>
        <b/>
        <sz val="10"/>
        <color indexed="8"/>
        <rFont val="Calibri Light"/>
        <family val="2"/>
      </rPr>
      <t>diam 160 mm</t>
    </r>
    <r>
      <rPr>
        <sz val="10"/>
        <color indexed="8"/>
        <rFont val="Calibri Light"/>
        <family val="2"/>
      </rPr>
      <t xml:space="preserve"> à joints automatiques et revêtement intérieur en ciment alumineux, y compris lit de pose épaisseur 10 cm et enrobage jusqu'à 10cm au dessus de la génératrice supérieure en gravette, raccordements aux regards.</t>
    </r>
  </si>
  <si>
    <t>- dalle pour PAC</t>
  </si>
  <si>
    <t>- marquage stationnement</t>
  </si>
  <si>
    <t>- délimitation troittoir/stationnement</t>
  </si>
  <si>
    <t>Entretien des végétaux pendant la période de confortement de 1 ans. 
La période de confortement est réalisée par l'entrepreneur depuis la réalisation du constat de plantation et jusqu’à la réception définitive des plantations.
    - Désherbage manuel - (1/an)
    - L'arrosage des végétaux (1/an)
    - Tonte (1/an)</t>
  </si>
  <si>
    <t>O</t>
  </si>
  <si>
    <t>Option: 2 places IRVE Parking Aval</t>
  </si>
  <si>
    <r>
      <t>Fourniture, pose et raccordement d'un CANDELABRE</t>
    </r>
    <r>
      <rPr>
        <sz val="10"/>
        <rFont val="Calibri Light"/>
        <family val="2"/>
      </rPr>
      <t xml:space="preserve"> équipé d'un mât acier cylindro-conique, hauteur </t>
    </r>
    <r>
      <rPr>
        <b/>
        <sz val="10"/>
        <rFont val="Calibri Light"/>
        <family val="2"/>
      </rPr>
      <t xml:space="preserve">5,00m </t>
    </r>
    <r>
      <rPr>
        <sz val="10"/>
        <rFont val="Calibri Light"/>
        <family val="2"/>
      </rPr>
      <t xml:space="preserve">fixé en top et d'un luminaire </t>
    </r>
    <r>
      <rPr>
        <b/>
        <sz val="10"/>
        <rFont val="Calibri Light"/>
        <family val="2"/>
      </rPr>
      <t>Town Tune</t>
    </r>
    <r>
      <rPr>
        <sz val="10"/>
        <rFont val="Calibri Light"/>
        <family val="2"/>
      </rPr>
      <t xml:space="preserve"> simple à LED
L'ensemble peint thermolaqué (RAL au choix di MO)).
Equipé d'un appareillage pour abaissement de luminosité de 50 % programmé par tranches horaires et d'un </t>
    </r>
    <r>
      <rPr>
        <sz val="10"/>
        <color rgb="FF0070C0"/>
        <rFont val="Calibri Light"/>
        <family val="2"/>
      </rPr>
      <t>détecteur de présence avec module de communication permettant de remonter le niveau d'éclairement à 100% lorsqu'un mouvement est détecté.</t>
    </r>
    <r>
      <rPr>
        <sz val="10"/>
        <rFont val="Calibri Light"/>
        <family val="2"/>
      </rPr>
      <t xml:space="preserve">
</t>
    </r>
    <r>
      <rPr>
        <sz val="10"/>
        <color rgb="FF0070C0"/>
        <rFont val="Calibri Light"/>
        <family val="2"/>
      </rPr>
      <t>Comprenant un boîtier classe II à bornes à bascule type ROHL permettra le passage en coupure du câble d'alimentation</t>
    </r>
    <r>
      <rPr>
        <sz val="10"/>
        <rFont val="Calibri Light"/>
        <family val="2"/>
      </rPr>
      <t xml:space="preserve">
Marque: Philips.</t>
    </r>
  </si>
  <si>
    <r>
      <t xml:space="preserve">Etude d'éclairage, comprenant la fourniture d'un plan de calepinage des points lumineux et d'une étude d'éclairage avec les points lumineux prévus au marché permettant de vérifier l'application de </t>
    </r>
    <r>
      <rPr>
        <b/>
        <sz val="10"/>
        <rFont val="Calibri Light"/>
        <family val="2"/>
      </rPr>
      <t>20 lux minimum</t>
    </r>
    <r>
      <rPr>
        <sz val="10"/>
        <rFont val="Calibri Light"/>
        <family val="2"/>
      </rPr>
      <t xml:space="preserve"> en tout point des parties communes extérieures accessibles aux personnes handicapés (avec éclairement dépréciés facteur 0,8).</t>
    </r>
  </si>
  <si>
    <r>
      <t>Fouille</t>
    </r>
    <r>
      <rPr>
        <sz val="10"/>
        <color indexed="8"/>
        <rFont val="Calibri Light"/>
        <family val="2"/>
      </rPr>
      <t xml:space="preserve"> simple pour conduite AEP </t>
    </r>
    <r>
      <rPr>
        <b/>
        <sz val="10"/>
        <color indexed="8"/>
        <rFont val="Calibri Light"/>
        <family val="2"/>
      </rPr>
      <t>ø &lt;= 160 mm</t>
    </r>
    <r>
      <rPr>
        <sz val="10"/>
        <color indexed="8"/>
        <rFont val="Calibri Light"/>
        <family val="2"/>
      </rPr>
      <t xml:space="preserve">, prof. </t>
    </r>
    <r>
      <rPr>
        <sz val="10"/>
        <color rgb="FF0070C0"/>
        <rFont val="Calibri Light"/>
        <family val="2"/>
      </rPr>
      <t>0,90 m</t>
    </r>
    <r>
      <rPr>
        <sz val="10"/>
        <color indexed="8"/>
        <rFont val="Calibri Light"/>
        <family val="2"/>
      </rPr>
      <t>, comprenant nivellement fond de fouille, surprofondeur pour lit de pose, étaiement, blindage, épuisement des eaux, croisements de réseaux divers, remblaiement en GNT 0/80 et évacuation des excédents</t>
    </r>
  </si>
  <si>
    <r>
      <t xml:space="preserve">Exécution d'une </t>
    </r>
    <r>
      <rPr>
        <b/>
        <sz val="10"/>
        <rFont val="Calibri Light"/>
        <family val="2"/>
      </rPr>
      <t>dalle en béton</t>
    </r>
    <r>
      <rPr>
        <sz val="10"/>
        <rFont val="Calibri Light"/>
        <family val="2"/>
      </rPr>
      <t xml:space="preserve"> balayé, épaisseur 15 cm, coloris et granulats au choix du Maître d'Ouvrage comprenant toutes sujétions d'exécution.</t>
    </r>
  </si>
  <si>
    <t>ind C</t>
  </si>
  <si>
    <t>Ind C</t>
  </si>
  <si>
    <r>
      <t>Raccordement sur chambre de tirage existante</t>
    </r>
    <r>
      <rPr>
        <strike/>
        <sz val="10"/>
        <rFont val="Calibri Light"/>
        <family val="2"/>
      </rPr>
      <t xml:space="preserve"> comprenant percements de la chambre, scellement des tubes et réalisation des masques.</t>
    </r>
  </si>
  <si>
    <r>
      <t>Réalisation d'un regard</t>
    </r>
    <r>
      <rPr>
        <strike/>
        <sz val="10"/>
        <rFont val="Calibri Light"/>
        <family val="2"/>
      </rPr>
      <t xml:space="preserve"> dimensions intérieures </t>
    </r>
    <r>
      <rPr>
        <b/>
        <strike/>
        <sz val="10"/>
        <rFont val="Calibri Light"/>
        <family val="2"/>
      </rPr>
      <t xml:space="preserve">50 x 50 </t>
    </r>
    <r>
      <rPr>
        <strike/>
        <sz val="10"/>
        <rFont val="Calibri Light"/>
        <family val="2"/>
      </rPr>
      <t xml:space="preserve">sans fond </t>
    </r>
    <r>
      <rPr>
        <b/>
        <strike/>
        <sz val="10"/>
        <rFont val="Calibri Light"/>
        <family val="2"/>
      </rPr>
      <t xml:space="preserve">pour boîte de jonction </t>
    </r>
    <r>
      <rPr>
        <strike/>
        <sz val="10"/>
        <rFont val="Calibri Light"/>
        <family val="2"/>
      </rPr>
      <t>ou dérivation éclairage, profondeur 0,6 m, tampon fonte 125 KN.</t>
    </r>
  </si>
  <si>
    <r>
      <t>Plus-value sur les</t>
    </r>
    <r>
      <rPr>
        <b/>
        <sz val="10"/>
        <rFont val="Calibri Light"/>
        <family val="2"/>
      </rPr>
      <t xml:space="preserve"> prix 5001 </t>
    </r>
    <r>
      <rPr>
        <sz val="10"/>
        <rFont val="Calibri Light"/>
        <family val="2"/>
      </rPr>
      <t xml:space="preserve">pour </t>
    </r>
    <r>
      <rPr>
        <b/>
        <sz val="10"/>
        <rFont val="Calibri Light"/>
        <family val="2"/>
      </rPr>
      <t>traversée de mur</t>
    </r>
    <r>
      <rPr>
        <sz val="10"/>
        <rFont val="Calibri Light"/>
        <family val="2"/>
      </rPr>
      <t xml:space="preserve"> y compris sujétions de terrassements manuels soignés au droit de l'ouvrage, passage au travers des semelles de fondation par carrotage ou brochage si nécessaire, bétonnage et ragréage soignés des maçonneries au droit des pénétrations, terrassements manuels complémentaires et toutes sujétions de fourniture de matériel et de main d'oeuvre.</t>
    </r>
  </si>
  <si>
    <t>- Alimentation Ecurie depuis Atelier</t>
  </si>
  <si>
    <r>
      <rPr>
        <sz val="10"/>
        <rFont val="Calibri Light"/>
        <family val="2"/>
      </rPr>
      <t xml:space="preserve">Fourniture et pose </t>
    </r>
    <r>
      <rPr>
        <b/>
        <sz val="10"/>
        <rFont val="Calibri Light"/>
        <family val="2"/>
      </rPr>
      <t>support pour panneaux</t>
    </r>
    <r>
      <rPr>
        <sz val="10"/>
        <rFont val="Calibri Light"/>
        <family val="2"/>
      </rPr>
      <t xml:space="preserve"> de signalisation en aluminium de hauteur 3,20m à 3,50m et de diamètre 60 mm avec obturateur plastique et bande contrastée conforme à la réglementation PMR, y compris scellement dans massif béton.</t>
    </r>
  </si>
  <si>
    <r>
      <t xml:space="preserve">Exécution d'un enduit à froid à base de résine poly méthacrylique conforme à la norme NF EN 1436/NF2, pour marquage </t>
    </r>
    <r>
      <rPr>
        <b/>
        <sz val="10"/>
        <rFont val="Calibri Light"/>
        <family val="2"/>
      </rPr>
      <t>pictogramme Logo IRVE</t>
    </r>
    <r>
      <rPr>
        <sz val="10"/>
        <rFont val="Calibri Light"/>
        <family val="2"/>
      </rPr>
      <t>, comprenant le marquage du pictogramme normalisé sur les limites de l'emplacement, y compris nettoyage préalable du support.</t>
    </r>
  </si>
  <si>
    <r>
      <t>Fouille</t>
    </r>
    <r>
      <rPr>
        <sz val="10"/>
        <rFont val="Calibri Light"/>
        <family val="2"/>
      </rPr>
      <t xml:space="preserve"> simple pour tranchée </t>
    </r>
    <r>
      <rPr>
        <b/>
        <sz val="10"/>
        <rFont val="Calibri Light"/>
        <family val="2"/>
      </rPr>
      <t>réseau IRVE</t>
    </r>
    <r>
      <rPr>
        <sz val="10"/>
        <rFont val="Calibri Light"/>
        <family val="2"/>
      </rPr>
      <t xml:space="preserve"> quelque soit le nombre de fourreaux, réalisée en terrain de toute nature y compris le  nivellement du  fond de fouille, surprofondeur éventuelle pour lit de sable, blindage, épuisement des tranchées si nécessaire, croisements de divers réseaux, fourniture et mise en œuvre de sable sur 30 cm d'épaisseur pour lit de pose et enrobage, fourniture et mise place d'un grillage avertisseur de couleur normalisée, remblayage en GNT 0/60, évacuation à toutes distances des excédents. Le mètre linéaire de tranchée :</t>
    </r>
  </si>
  <si>
    <r>
      <t>Surlargeur de fouille</t>
    </r>
    <r>
      <rPr>
        <sz val="10"/>
        <rFont val="Calibri Light"/>
        <family val="2"/>
      </rPr>
      <t xml:space="preserve"> pour tranchée </t>
    </r>
    <r>
      <rPr>
        <b/>
        <sz val="10"/>
        <rFont val="Calibri Light"/>
        <family val="2"/>
      </rPr>
      <t>IRVE</t>
    </r>
    <r>
      <rPr>
        <sz val="10"/>
        <rFont val="Calibri Light"/>
        <family val="2"/>
      </rPr>
      <t xml:space="preserve"> quelque soit le nombre de fourreaux, réalisée en terrain de toute nature y compris le  nivellement du  fond de fouille, surprofondeur éventuelle pour lit de sable, blindage, épuisement des tranchées si nécessaire, croisements de divers réseaux, fourniture et mise en œuvre de sable sur 30 cm d'épaisseur pour lit de pose et enrobage, fourniture et mise place d'un grillage avertisseur de couleur normalisée, remblayage en GNT 0/60, évacuation à toutes distances des excédents. Le mètre linéaire de tranchée :</t>
    </r>
  </si>
  <si>
    <r>
      <t>Fourniture et pose en tranchée ouverte de fourreaux TPC</t>
    </r>
    <r>
      <rPr>
        <sz val="10"/>
        <rFont val="Calibri Light"/>
        <family val="2"/>
      </rPr>
      <t xml:space="preserve"> diam ext </t>
    </r>
    <r>
      <rPr>
        <b/>
        <sz val="10"/>
        <rFont val="Calibri Light"/>
        <family val="2"/>
      </rPr>
      <t>110 mm</t>
    </r>
    <r>
      <rPr>
        <sz val="10"/>
        <rFont val="Calibri Light"/>
        <family val="2"/>
      </rPr>
      <t>, de couleur normalisée, comprenant fourniture, transport et mise en œuvre.</t>
    </r>
  </si>
  <si>
    <r>
      <t>Fourniture et pose en tranchée ouverte de canalisation PEHD bande verte diam 40 mm</t>
    </r>
    <r>
      <rPr>
        <sz val="10"/>
        <rFont val="Calibri Light"/>
        <family val="2"/>
      </rPr>
      <t>, lit de pose et enrobage sable, grillage avertisseur détectable blanc</t>
    </r>
  </si>
  <si>
    <r>
      <t>Réalisation de regard</t>
    </r>
    <r>
      <rPr>
        <sz val="10"/>
        <rFont val="Calibri Light"/>
        <family val="2"/>
      </rPr>
      <t xml:space="preserve"> d'interface dimensions intérieures </t>
    </r>
    <r>
      <rPr>
        <b/>
        <sz val="10"/>
        <rFont val="Calibri Light"/>
        <family val="2"/>
      </rPr>
      <t>30 x 30</t>
    </r>
    <r>
      <rPr>
        <sz val="10"/>
        <rFont val="Calibri Light"/>
        <family val="2"/>
      </rPr>
      <t xml:space="preserve">, profondeur 0,60 m, compris drainage du fond ou raccordement au réseau EP et tampon fonte </t>
    </r>
    <r>
      <rPr>
        <b/>
        <sz val="10"/>
        <rFont val="Calibri Light"/>
        <family val="2"/>
      </rPr>
      <t>125 KN.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</si>
</sst>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0.00&quot; €&quot;;\-#,##0.00&quot; €&quot;"/>
    <numFmt numFmtId="165" formatCode="_-* #,##0.00\ [$€-1]_-;\-* #,##0.00\ [$€-1]_-;_-* &quot;-&quot;??\ [$€-1]_-"/>
    <numFmt numFmtId="166" formatCode="#,##0.00\ &quot;€&quot;"/>
    <numFmt numFmtId="167" formatCode="&quot;TVA &quot;0.0%"/>
    <numFmt numFmtId="168" formatCode="_-* #,##0.00\ [$€]_-;\-* #,##0.00\ [$€]_-;_-* &quot;-&quot;??\ [$€]_-;_-@_-"/>
    <numFmt numFmtId="169" formatCode="_-* #,##0.00\ &quot;F&quot;_-;\-* #,##0.00\ &quot;F&quot;_-;_-* &quot;-&quot;??\ &quot;F&quot;_-;_-@_-"/>
  </numFmts>
  <fonts count="39" x14ac:knownFonts="1">
    <font>
      <sz val="10"/>
      <name val="Helv"/>
    </font>
    <font>
      <sz val="11"/>
      <color theme="1"/>
      <name val="Calibri"/>
      <family val="2"/>
      <scheme val="minor"/>
    </font>
    <font>
      <b/>
      <sz val="10"/>
      <name val="Arial"/>
      <family val="2"/>
    </font>
    <font>
      <b/>
      <i/>
      <sz val="10"/>
      <name val="Arial"/>
      <family val="2"/>
    </font>
    <font>
      <sz val="10"/>
      <name val="Arial"/>
      <family val="2"/>
    </font>
    <font>
      <b/>
      <sz val="10"/>
      <color rgb="FF1F497D"/>
      <name val="Calibri Light"/>
      <family val="2"/>
    </font>
    <font>
      <sz val="10"/>
      <name val="Calibri Light"/>
      <family val="2"/>
    </font>
    <font>
      <b/>
      <i/>
      <sz val="10"/>
      <color rgb="FF1F497D"/>
      <name val="Calibri Light"/>
      <family val="2"/>
    </font>
    <font>
      <b/>
      <i/>
      <sz val="10"/>
      <color theme="3"/>
      <name val="Calibri Light"/>
      <family val="2"/>
    </font>
    <font>
      <b/>
      <sz val="10"/>
      <color theme="3"/>
      <name val="Calibri Light"/>
      <family val="2"/>
    </font>
    <font>
      <b/>
      <u/>
      <sz val="10"/>
      <color rgb="FF1F497D"/>
      <name val="Calibri Light"/>
      <family val="2"/>
    </font>
    <font>
      <b/>
      <i/>
      <sz val="10"/>
      <name val="Calibri Light"/>
      <family val="2"/>
    </font>
    <font>
      <b/>
      <sz val="10"/>
      <name val="Calibri Light"/>
      <family val="2"/>
    </font>
    <font>
      <b/>
      <i/>
      <sz val="11"/>
      <name val="Calibri Light"/>
      <family val="2"/>
    </font>
    <font>
      <sz val="10"/>
      <color indexed="8"/>
      <name val="Calibri Light"/>
      <family val="2"/>
    </font>
    <font>
      <b/>
      <i/>
      <u/>
      <sz val="10"/>
      <name val="Calibri Light"/>
      <family val="2"/>
    </font>
    <font>
      <sz val="10"/>
      <color rgb="FFFF0000"/>
      <name val="Calibri Light"/>
      <family val="2"/>
    </font>
    <font>
      <sz val="10"/>
      <name val="Helv"/>
    </font>
    <font>
      <vertAlign val="superscript"/>
      <sz val="10"/>
      <name val="Calibri Light"/>
      <family val="2"/>
    </font>
    <font>
      <sz val="10"/>
      <color indexed="8"/>
      <name val="MS Sans Serif"/>
    </font>
    <font>
      <b/>
      <sz val="10"/>
      <color indexed="8"/>
      <name val="Calibri Light"/>
      <family val="2"/>
    </font>
    <font>
      <b/>
      <sz val="10"/>
      <color rgb="FF000000"/>
      <name val="Calibri Light"/>
      <family val="2"/>
    </font>
    <font>
      <sz val="10"/>
      <color rgb="FF0070C0"/>
      <name val="Calibri Light"/>
      <family val="2"/>
    </font>
    <font>
      <i/>
      <sz val="10"/>
      <color rgb="FF000000"/>
      <name val="Calibri Light"/>
      <family val="2"/>
    </font>
    <font>
      <i/>
      <sz val="10"/>
      <name val="Calibri Light"/>
      <family val="2"/>
    </font>
    <font>
      <u/>
      <sz val="10"/>
      <color indexed="8"/>
      <name val="Calibri Light"/>
      <family val="2"/>
    </font>
    <font>
      <u/>
      <sz val="10"/>
      <name val="Calibri Light"/>
      <family val="2"/>
    </font>
    <font>
      <i/>
      <sz val="10"/>
      <color indexed="8"/>
      <name val="Calibri Light"/>
      <family val="2"/>
    </font>
    <font>
      <sz val="10"/>
      <color rgb="FF000000"/>
      <name val="Calibri Light"/>
      <family val="2"/>
    </font>
    <font>
      <sz val="10"/>
      <color theme="1"/>
      <name val="Calibri Light"/>
      <family val="2"/>
    </font>
    <font>
      <i/>
      <u/>
      <sz val="10"/>
      <name val="Calibri Light"/>
      <family val="2"/>
    </font>
    <font>
      <b/>
      <sz val="10"/>
      <color rgb="FF0070C0"/>
      <name val="Calibri Light"/>
      <family val="2"/>
    </font>
    <font>
      <i/>
      <sz val="10"/>
      <color rgb="FF0070C0"/>
      <name val="Calibri Light"/>
      <family val="2"/>
    </font>
    <font>
      <i/>
      <strike/>
      <sz val="10"/>
      <color rgb="FF0070C0"/>
      <name val="Calibri Light"/>
      <family val="2"/>
    </font>
    <font>
      <b/>
      <strike/>
      <sz val="10"/>
      <color rgb="FF0070C0"/>
      <name val="Calibri Light"/>
      <family val="2"/>
    </font>
    <font>
      <strike/>
      <sz val="10"/>
      <color rgb="FF0070C0"/>
      <name val="Calibri Light"/>
      <family val="2"/>
    </font>
    <font>
      <b/>
      <i/>
      <sz val="10"/>
      <color rgb="FF0070C0"/>
      <name val="Calibri Light"/>
      <family val="2"/>
    </font>
    <font>
      <b/>
      <strike/>
      <sz val="10"/>
      <name val="Calibri Light"/>
      <family val="2"/>
    </font>
    <font>
      <strike/>
      <sz val="10"/>
      <name val="Calibri Light"/>
      <family val="2"/>
    </font>
  </fonts>
  <fills count="5">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theme="8" tint="0.79998168889431442"/>
        <bgColor indexed="64"/>
      </patternFill>
    </fill>
  </fills>
  <borders count="22">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39">
    <xf numFmtId="0" fontId="0" fillId="0" borderId="0"/>
    <xf numFmtId="165" fontId="4" fillId="0" borderId="0" applyFont="0" applyFill="0" applyBorder="0" applyAlignment="0" applyProtection="0"/>
    <xf numFmtId="0" fontId="4" fillId="0" borderId="0"/>
    <xf numFmtId="0" fontId="1" fillId="0" borderId="0"/>
    <xf numFmtId="0" fontId="19" fillId="0" borderId="0" applyNumberFormat="0" applyFont="0" applyFill="0" applyBorder="0" applyAlignment="0" applyProtection="0"/>
    <xf numFmtId="0" fontId="4" fillId="0" borderId="0"/>
    <xf numFmtId="0" fontId="17" fillId="0" borderId="0"/>
    <xf numFmtId="0" fontId="1" fillId="0" borderId="0"/>
    <xf numFmtId="0" fontId="19" fillId="0" borderId="0" applyNumberFormat="0" applyFont="0" applyFill="0" applyBorder="0" applyAlignment="0" applyProtection="0"/>
    <xf numFmtId="0" fontId="19" fillId="0" borderId="0" applyNumberFormat="0" applyFont="0" applyFill="0" applyBorder="0" applyAlignment="0" applyProtection="0"/>
    <xf numFmtId="0" fontId="1" fillId="0" borderId="0"/>
    <xf numFmtId="0" fontId="1" fillId="0" borderId="0"/>
    <xf numFmtId="44" fontId="17" fillId="0" borderId="0" applyFont="0" applyFill="0" applyBorder="0" applyAlignment="0" applyProtection="0"/>
    <xf numFmtId="168" fontId="4" fillId="0" borderId="0" applyFont="0" applyFill="0" applyBorder="0" applyAlignment="0" applyProtection="0"/>
    <xf numFmtId="0" fontId="1" fillId="0" borderId="0"/>
    <xf numFmtId="165" fontId="4" fillId="0" borderId="0" applyFont="0" applyFill="0" applyBorder="0" applyAlignment="0" applyProtection="0"/>
    <xf numFmtId="0" fontId="17" fillId="0" borderId="0"/>
    <xf numFmtId="0" fontId="4" fillId="0" borderId="0"/>
    <xf numFmtId="169" fontId="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applyNumberFormat="0" applyFont="0" applyFill="0" applyBorder="0" applyAlignment="0" applyProtection="0"/>
    <xf numFmtId="44" fontId="17" fillId="0" borderId="0" applyFont="0" applyFill="0" applyBorder="0" applyAlignment="0" applyProtection="0"/>
  </cellStyleXfs>
  <cellXfs count="162">
    <xf numFmtId="0" fontId="0" fillId="0" borderId="0" xfId="0"/>
    <xf numFmtId="0" fontId="2" fillId="0" borderId="0" xfId="0" applyFont="1"/>
    <xf numFmtId="0" fontId="4" fillId="0" borderId="0" xfId="0" applyFont="1"/>
    <xf numFmtId="0" fontId="3" fillId="0" borderId="0" xfId="0" applyFont="1" applyAlignment="1">
      <alignment vertical="center"/>
    </xf>
    <xf numFmtId="0" fontId="4" fillId="0" borderId="0" xfId="0" applyFont="1" applyAlignment="1">
      <alignment vertical="center"/>
    </xf>
    <xf numFmtId="0" fontId="5" fillId="0" borderId="0" xfId="0" applyFont="1"/>
    <xf numFmtId="0" fontId="6" fillId="0" borderId="0" xfId="0" applyFont="1"/>
    <xf numFmtId="0" fontId="7" fillId="0" borderId="0" xfId="0" applyFont="1" applyAlignment="1">
      <alignment horizontal="right"/>
    </xf>
    <xf numFmtId="0" fontId="8" fillId="0" borderId="0" xfId="0" applyFont="1" applyAlignment="1">
      <alignment horizontal="left"/>
    </xf>
    <xf numFmtId="0" fontId="9" fillId="0" borderId="0" xfId="0" applyFont="1"/>
    <xf numFmtId="0" fontId="10" fillId="0" borderId="0" xfId="0" applyFont="1" applyAlignment="1">
      <alignment horizontal="center"/>
    </xf>
    <xf numFmtId="0" fontId="8" fillId="0" borderId="0" xfId="0" applyFont="1"/>
    <xf numFmtId="0" fontId="11" fillId="0" borderId="0" xfId="0" applyFont="1"/>
    <xf numFmtId="0" fontId="12" fillId="0" borderId="0" xfId="0" applyFont="1"/>
    <xf numFmtId="0" fontId="13" fillId="0" borderId="8" xfId="0" applyFont="1" applyBorder="1" applyAlignment="1">
      <alignment horizontal="center" vertical="center"/>
    </xf>
    <xf numFmtId="0" fontId="13" fillId="0" borderId="2" xfId="0" applyFont="1" applyBorder="1" applyAlignment="1">
      <alignment horizontal="center" vertical="center"/>
    </xf>
    <xf numFmtId="0" fontId="13" fillId="0" borderId="1" xfId="0" applyFont="1" applyBorder="1" applyAlignment="1">
      <alignment horizontal="center" vertical="center"/>
    </xf>
    <xf numFmtId="0" fontId="13" fillId="0" borderId="4" xfId="0" applyFont="1" applyBorder="1" applyAlignment="1">
      <alignment horizontal="center" vertical="center"/>
    </xf>
    <xf numFmtId="0" fontId="13" fillId="0" borderId="6" xfId="0" applyFont="1" applyBorder="1" applyAlignment="1">
      <alignment horizontal="center" vertical="center"/>
    </xf>
    <xf numFmtId="0" fontId="12" fillId="2" borderId="3" xfId="0" applyFont="1" applyFill="1" applyBorder="1" applyAlignment="1">
      <alignment horizontal="left" vertical="top"/>
    </xf>
    <xf numFmtId="0" fontId="12" fillId="2" borderId="5" xfId="0" applyFont="1" applyFill="1" applyBorder="1" applyAlignment="1">
      <alignment horizontal="left" vertical="top" shrinkToFit="1"/>
    </xf>
    <xf numFmtId="0" fontId="6" fillId="2" borderId="0" xfId="0" applyFont="1" applyFill="1"/>
    <xf numFmtId="4" fontId="6" fillId="2" borderId="5" xfId="0" applyNumberFormat="1" applyFont="1" applyFill="1" applyBorder="1"/>
    <xf numFmtId="4" fontId="6" fillId="2" borderId="7" xfId="0" applyNumberFormat="1" applyFont="1" applyFill="1" applyBorder="1"/>
    <xf numFmtId="0" fontId="6" fillId="3" borderId="3" xfId="0" applyFont="1" applyFill="1" applyBorder="1" applyAlignment="1">
      <alignment vertical="top"/>
    </xf>
    <xf numFmtId="0" fontId="6" fillId="3" borderId="5" xfId="0" applyFont="1" applyFill="1" applyBorder="1" applyAlignment="1">
      <alignment vertical="top" shrinkToFit="1"/>
    </xf>
    <xf numFmtId="3" fontId="6" fillId="3" borderId="0" xfId="0" applyNumberFormat="1" applyFont="1" applyFill="1"/>
    <xf numFmtId="0" fontId="6" fillId="3" borderId="0" xfId="0" applyFont="1" applyFill="1"/>
    <xf numFmtId="4" fontId="6" fillId="3" borderId="5" xfId="0" applyNumberFormat="1" applyFont="1" applyFill="1" applyBorder="1" applyProtection="1">
      <protection locked="0"/>
    </xf>
    <xf numFmtId="4" fontId="6" fillId="3" borderId="7" xfId="0" applyNumberFormat="1" applyFont="1" applyFill="1" applyBorder="1" applyAlignment="1">
      <alignment wrapText="1"/>
    </xf>
    <xf numFmtId="0" fontId="6" fillId="3" borderId="3" xfId="0" applyFont="1" applyFill="1" applyBorder="1" applyAlignment="1">
      <alignment vertical="top" wrapText="1"/>
    </xf>
    <xf numFmtId="0" fontId="6" fillId="3" borderId="5" xfId="0" applyFont="1" applyFill="1" applyBorder="1" applyAlignment="1">
      <alignment vertical="top" wrapText="1" shrinkToFit="1"/>
    </xf>
    <xf numFmtId="3" fontId="6" fillId="3" borderId="0" xfId="0" applyNumberFormat="1" applyFont="1" applyFill="1" applyAlignment="1">
      <alignment wrapText="1"/>
    </xf>
    <xf numFmtId="0" fontId="6" fillId="3" borderId="0" xfId="0" applyFont="1" applyFill="1" applyAlignment="1">
      <alignment wrapText="1"/>
    </xf>
    <xf numFmtId="4" fontId="6" fillId="3" borderId="5" xfId="0" applyNumberFormat="1" applyFont="1" applyFill="1" applyBorder="1" applyAlignment="1" applyProtection="1">
      <alignment wrapText="1"/>
      <protection locked="0"/>
    </xf>
    <xf numFmtId="0" fontId="6" fillId="0" borderId="3" xfId="0" applyFont="1" applyBorder="1" applyAlignment="1">
      <alignment vertical="top" wrapText="1"/>
    </xf>
    <xf numFmtId="0" fontId="6" fillId="0" borderId="5" xfId="0" applyFont="1" applyBorder="1" applyAlignment="1">
      <alignment vertical="top" wrapText="1" shrinkToFit="1"/>
    </xf>
    <xf numFmtId="3" fontId="6" fillId="0" borderId="0" xfId="0" applyNumberFormat="1" applyFont="1" applyAlignment="1">
      <alignment wrapText="1"/>
    </xf>
    <xf numFmtId="0" fontId="6" fillId="0" borderId="0" xfId="0" applyFont="1" applyAlignment="1">
      <alignment wrapText="1"/>
    </xf>
    <xf numFmtId="4" fontId="6" fillId="0" borderId="5" xfId="0" applyNumberFormat="1" applyFont="1" applyBorder="1" applyAlignment="1" applyProtection="1">
      <alignment wrapText="1"/>
      <protection locked="0"/>
    </xf>
    <xf numFmtId="0" fontId="6" fillId="2" borderId="3" xfId="0" applyFont="1" applyFill="1" applyBorder="1" applyAlignment="1">
      <alignment vertical="top" wrapText="1"/>
    </xf>
    <xf numFmtId="0" fontId="12" fillId="2" borderId="5" xfId="0" applyFont="1" applyFill="1" applyBorder="1" applyAlignment="1">
      <alignment horizontal="center" vertical="top" wrapText="1"/>
    </xf>
    <xf numFmtId="3" fontId="6" fillId="2" borderId="0" xfId="0" applyNumberFormat="1" applyFont="1" applyFill="1" applyAlignment="1">
      <alignment wrapText="1"/>
    </xf>
    <xf numFmtId="0" fontId="6" fillId="2" borderId="0" xfId="0" applyFont="1" applyFill="1" applyAlignment="1">
      <alignment wrapText="1"/>
    </xf>
    <xf numFmtId="4" fontId="6" fillId="2" borderId="5" xfId="0" applyNumberFormat="1" applyFont="1" applyFill="1" applyBorder="1" applyAlignment="1" applyProtection="1">
      <alignment wrapText="1"/>
      <protection locked="0"/>
    </xf>
    <xf numFmtId="4" fontId="6" fillId="2" borderId="8" xfId="0" applyNumberFormat="1" applyFont="1" applyFill="1" applyBorder="1" applyAlignment="1">
      <alignment wrapText="1"/>
    </xf>
    <xf numFmtId="0" fontId="6" fillId="0" borderId="3" xfId="0" applyFont="1" applyBorder="1" applyAlignment="1">
      <alignment horizontal="left" vertical="top"/>
    </xf>
    <xf numFmtId="0" fontId="6" fillId="0" borderId="5" xfId="0" applyFont="1" applyBorder="1" applyAlignment="1">
      <alignment horizontal="left" vertical="top" shrinkToFit="1"/>
    </xf>
    <xf numFmtId="3" fontId="6" fillId="0" borderId="0" xfId="0" applyNumberFormat="1" applyFont="1"/>
    <xf numFmtId="4" fontId="6" fillId="0" borderId="5" xfId="0" applyNumberFormat="1" applyFont="1" applyBorder="1" applyProtection="1">
      <protection locked="0"/>
    </xf>
    <xf numFmtId="4" fontId="6" fillId="0" borderId="7" xfId="0" applyNumberFormat="1" applyFont="1" applyBorder="1"/>
    <xf numFmtId="3" fontId="6" fillId="2" borderId="0" xfId="0" applyNumberFormat="1" applyFont="1" applyFill="1"/>
    <xf numFmtId="4" fontId="6" fillId="2" borderId="5" xfId="0" applyNumberFormat="1" applyFont="1" applyFill="1" applyBorder="1" applyProtection="1">
      <protection locked="0"/>
    </xf>
    <xf numFmtId="0" fontId="6" fillId="0" borderId="3" xfId="0" applyFont="1" applyBorder="1" applyAlignment="1">
      <alignment vertical="top"/>
    </xf>
    <xf numFmtId="0" fontId="6" fillId="0" borderId="5" xfId="0" applyFont="1" applyBorder="1" applyAlignment="1">
      <alignment vertical="top" shrinkToFit="1"/>
    </xf>
    <xf numFmtId="0" fontId="12" fillId="0" borderId="5" xfId="0" applyFont="1" applyBorder="1" applyAlignment="1">
      <alignment horizontal="center" vertical="top" wrapText="1"/>
    </xf>
    <xf numFmtId="4" fontId="6" fillId="0" borderId="7" xfId="0" applyNumberFormat="1" applyFont="1" applyBorder="1" applyAlignment="1">
      <alignment wrapText="1"/>
    </xf>
    <xf numFmtId="0" fontId="12" fillId="2" borderId="3" xfId="0" applyFont="1" applyFill="1" applyBorder="1" applyAlignment="1">
      <alignment vertical="top"/>
    </xf>
    <xf numFmtId="0" fontId="12" fillId="2" borderId="5" xfId="0" applyFont="1" applyFill="1" applyBorder="1" applyAlignment="1">
      <alignment vertical="top" shrinkToFit="1"/>
    </xf>
    <xf numFmtId="4" fontId="6" fillId="3" borderId="7" xfId="0" applyNumberFormat="1" applyFont="1" applyFill="1" applyBorder="1"/>
    <xf numFmtId="0" fontId="14" fillId="0" borderId="5" xfId="0" applyFont="1" applyBorder="1" applyAlignment="1">
      <alignment horizontal="right" vertical="top" wrapText="1"/>
    </xf>
    <xf numFmtId="0" fontId="14" fillId="0" borderId="5" xfId="0" applyFont="1" applyBorder="1" applyAlignment="1">
      <alignment vertical="top" wrapText="1"/>
    </xf>
    <xf numFmtId="164" fontId="6" fillId="0" borderId="0" xfId="0" applyNumberFormat="1" applyFont="1" applyAlignment="1">
      <alignment horizontal="center"/>
    </xf>
    <xf numFmtId="164" fontId="6" fillId="0" borderId="9" xfId="0" applyNumberFormat="1" applyFont="1" applyBorder="1"/>
    <xf numFmtId="164" fontId="6" fillId="4" borderId="10" xfId="0" applyNumberFormat="1" applyFont="1" applyFill="1" applyBorder="1"/>
    <xf numFmtId="164" fontId="6" fillId="0" borderId="13" xfId="0" applyNumberFormat="1" applyFont="1" applyBorder="1" applyAlignment="1">
      <alignment horizontal="center"/>
    </xf>
    <xf numFmtId="0" fontId="6" fillId="0" borderId="5" xfId="0" applyFont="1" applyBorder="1" applyAlignment="1">
      <alignment vertical="top"/>
    </xf>
    <xf numFmtId="0" fontId="9" fillId="0" borderId="0" xfId="0" applyFont="1" applyAlignment="1">
      <alignment horizontal="center"/>
    </xf>
    <xf numFmtId="0" fontId="8" fillId="0" borderId="0" xfId="0" applyFont="1" applyAlignment="1">
      <alignment horizontal="center"/>
    </xf>
    <xf numFmtId="0" fontId="6" fillId="0" borderId="0" xfId="0" applyFont="1" applyAlignment="1">
      <alignment vertical="center"/>
    </xf>
    <xf numFmtId="0" fontId="8" fillId="0" borderId="0" xfId="0" applyFont="1" applyAlignment="1">
      <alignment horizontal="center" vertical="center"/>
    </xf>
    <xf numFmtId="0" fontId="15" fillId="0" borderId="0" xfId="0" applyFont="1" applyAlignment="1">
      <alignment horizontal="center"/>
    </xf>
    <xf numFmtId="0" fontId="6" fillId="0" borderId="16" xfId="0" applyFont="1" applyBorder="1" applyAlignment="1">
      <alignment horizontal="center" vertical="center"/>
    </xf>
    <xf numFmtId="0" fontId="6" fillId="0" borderId="18" xfId="0" applyFont="1" applyBorder="1"/>
    <xf numFmtId="0" fontId="6" fillId="0" borderId="19" xfId="0" applyFont="1" applyBorder="1"/>
    <xf numFmtId="4" fontId="6" fillId="0" borderId="17" xfId="0" applyNumberFormat="1" applyFont="1" applyBorder="1"/>
    <xf numFmtId="0" fontId="6" fillId="0" borderId="20" xfId="0" applyFont="1" applyBorder="1"/>
    <xf numFmtId="0" fontId="6" fillId="0" borderId="21" xfId="0" applyFont="1" applyBorder="1"/>
    <xf numFmtId="164" fontId="6" fillId="0" borderId="10" xfId="0" applyNumberFormat="1" applyFont="1" applyBorder="1"/>
    <xf numFmtId="164" fontId="6" fillId="0" borderId="0" xfId="0" applyNumberFormat="1" applyFont="1"/>
    <xf numFmtId="167" fontId="6" fillId="0" borderId="15" xfId="0" applyNumberFormat="1" applyFont="1" applyBorder="1" applyAlignment="1">
      <alignment horizontal="right"/>
    </xf>
    <xf numFmtId="0" fontId="6" fillId="0" borderId="5" xfId="2" applyFont="1" applyBorder="1" applyAlignment="1">
      <alignment vertical="top" wrapText="1"/>
    </xf>
    <xf numFmtId="2" fontId="24" fillId="3" borderId="5" xfId="0" applyNumberFormat="1" applyFont="1" applyFill="1" applyBorder="1" applyAlignment="1">
      <alignment vertical="top" wrapText="1"/>
    </xf>
    <xf numFmtId="0" fontId="12" fillId="3" borderId="3" xfId="0" applyFont="1" applyFill="1" applyBorder="1" applyAlignment="1">
      <alignment vertical="top"/>
    </xf>
    <xf numFmtId="2" fontId="6" fillId="3" borderId="5" xfId="0" applyNumberFormat="1" applyFont="1" applyFill="1" applyBorder="1" applyAlignment="1">
      <alignment vertical="top" wrapText="1"/>
    </xf>
    <xf numFmtId="2" fontId="12" fillId="3" borderId="5" xfId="0" applyNumberFormat="1" applyFont="1" applyFill="1" applyBorder="1" applyAlignment="1">
      <alignment vertical="top" wrapText="1"/>
    </xf>
    <xf numFmtId="0" fontId="12" fillId="0" borderId="3" xfId="2" applyFont="1" applyBorder="1" applyAlignment="1">
      <alignment horizontal="right" vertical="top"/>
    </xf>
    <xf numFmtId="2" fontId="24" fillId="3" borderId="5" xfId="0" quotePrefix="1" applyNumberFormat="1" applyFont="1" applyFill="1" applyBorder="1" applyAlignment="1">
      <alignment vertical="top" wrapText="1"/>
    </xf>
    <xf numFmtId="0" fontId="6" fillId="0" borderId="5" xfId="37" applyFont="1" applyBorder="1" applyAlignment="1">
      <alignment horizontal="right" vertical="top" wrapText="1"/>
    </xf>
    <xf numFmtId="0" fontId="20" fillId="0" borderId="7" xfId="37" applyFont="1" applyBorder="1" applyAlignment="1">
      <alignment vertical="top" wrapText="1"/>
    </xf>
    <xf numFmtId="0" fontId="27" fillId="0" borderId="7" xfId="37" applyFont="1" applyBorder="1" applyAlignment="1">
      <alignment vertical="top" wrapText="1"/>
    </xf>
    <xf numFmtId="0" fontId="6" fillId="0" borderId="7" xfId="37" applyFont="1" applyBorder="1" applyAlignment="1">
      <alignment vertical="top" wrapText="1"/>
    </xf>
    <xf numFmtId="0" fontId="14" fillId="0" borderId="7" xfId="37" applyFont="1" applyBorder="1" applyAlignment="1">
      <alignment vertical="top" wrapText="1"/>
    </xf>
    <xf numFmtId="0" fontId="6" fillId="0" borderId="7" xfId="0" applyFont="1" applyBorder="1" applyAlignment="1">
      <alignment vertical="top" shrinkToFit="1"/>
    </xf>
    <xf numFmtId="0" fontId="6" fillId="0" borderId="3" xfId="37" applyFont="1" applyBorder="1" applyAlignment="1">
      <alignment horizontal="right" vertical="top" wrapText="1"/>
    </xf>
    <xf numFmtId="0" fontId="14" fillId="0" borderId="5" xfId="37" applyFont="1" applyBorder="1" applyAlignment="1">
      <alignment vertical="top" wrapText="1"/>
    </xf>
    <xf numFmtId="0" fontId="16" fillId="0" borderId="5" xfId="0" applyFont="1" applyBorder="1" applyAlignment="1">
      <alignment vertical="top"/>
    </xf>
    <xf numFmtId="0" fontId="16" fillId="0" borderId="7" xfId="0" applyFont="1" applyBorder="1" applyAlignment="1">
      <alignment vertical="top" shrinkToFit="1"/>
    </xf>
    <xf numFmtId="0" fontId="29" fillId="0" borderId="5" xfId="2" applyFont="1" applyBorder="1" applyAlignment="1">
      <alignment horizontal="right" vertical="top" wrapText="1"/>
    </xf>
    <xf numFmtId="0" fontId="29" fillId="0" borderId="7" xfId="2" applyFont="1" applyBorder="1" applyAlignment="1">
      <alignment vertical="top" wrapText="1"/>
    </xf>
    <xf numFmtId="0" fontId="6" fillId="0" borderId="3" xfId="5" applyFont="1" applyBorder="1" applyAlignment="1">
      <alignment horizontal="right" vertical="top" wrapText="1"/>
    </xf>
    <xf numFmtId="0" fontId="14" fillId="0" borderId="3" xfId="5" applyFont="1" applyBorder="1" applyAlignment="1">
      <alignment vertical="top" wrapText="1"/>
    </xf>
    <xf numFmtId="3" fontId="6" fillId="3" borderId="3" xfId="2" applyNumberFormat="1" applyFont="1" applyFill="1" applyBorder="1"/>
    <xf numFmtId="0" fontId="6" fillId="3" borderId="0" xfId="2" applyFont="1" applyFill="1"/>
    <xf numFmtId="166" fontId="6" fillId="3" borderId="5" xfId="2" applyNumberFormat="1" applyFont="1" applyFill="1" applyBorder="1" applyProtection="1">
      <protection locked="0"/>
    </xf>
    <xf numFmtId="166" fontId="6" fillId="3" borderId="7" xfId="2" applyNumberFormat="1" applyFont="1" applyFill="1" applyBorder="1" applyAlignment="1">
      <alignment horizontal="right" wrapText="1"/>
    </xf>
    <xf numFmtId="0" fontId="4" fillId="0" borderId="0" xfId="2"/>
    <xf numFmtId="0" fontId="6" fillId="0" borderId="3" xfId="5" applyFont="1" applyBorder="1" applyAlignment="1">
      <alignment vertical="top" wrapText="1"/>
    </xf>
    <xf numFmtId="166" fontId="6" fillId="0" borderId="5" xfId="2" applyNumberFormat="1" applyFont="1" applyBorder="1" applyProtection="1">
      <protection locked="0"/>
    </xf>
    <xf numFmtId="0" fontId="24" fillId="0" borderId="3" xfId="5" applyFont="1" applyBorder="1" applyAlignment="1">
      <alignment vertical="top" wrapText="1"/>
    </xf>
    <xf numFmtId="0" fontId="22" fillId="0" borderId="5" xfId="5" applyFont="1" applyBorder="1" applyAlignment="1">
      <alignment vertical="top" wrapText="1"/>
    </xf>
    <xf numFmtId="3" fontId="6" fillId="3" borderId="0" xfId="2" applyNumberFormat="1" applyFont="1" applyFill="1"/>
    <xf numFmtId="2" fontId="28" fillId="3" borderId="5" xfId="0" applyNumberFormat="1" applyFont="1" applyFill="1" applyBorder="1" applyAlignment="1">
      <alignment vertical="top" wrapText="1"/>
    </xf>
    <xf numFmtId="0" fontId="4" fillId="0" borderId="5" xfId="0" applyFont="1" applyBorder="1" applyAlignment="1">
      <alignment horizontal="center" vertical="top" wrapText="1"/>
    </xf>
    <xf numFmtId="0" fontId="4" fillId="0" borderId="5" xfId="0" applyFont="1" applyBorder="1" applyAlignment="1">
      <alignment vertical="top" wrapText="1" shrinkToFit="1"/>
    </xf>
    <xf numFmtId="2" fontId="12" fillId="0" borderId="5" xfId="0" applyNumberFormat="1" applyFont="1" applyBorder="1" applyAlignment="1">
      <alignment vertical="top" wrapText="1"/>
    </xf>
    <xf numFmtId="0" fontId="12" fillId="0" borderId="3" xfId="0" applyFont="1" applyBorder="1" applyAlignment="1">
      <alignment vertical="top"/>
    </xf>
    <xf numFmtId="2" fontId="6" fillId="3" borderId="5" xfId="0" quotePrefix="1" applyNumberFormat="1" applyFont="1" applyFill="1" applyBorder="1" applyAlignment="1">
      <alignment vertical="top" wrapText="1"/>
    </xf>
    <xf numFmtId="0" fontId="2" fillId="0" borderId="5" xfId="0" applyFont="1" applyBorder="1" applyAlignment="1">
      <alignment vertical="top" wrapText="1" shrinkToFit="1"/>
    </xf>
    <xf numFmtId="0" fontId="4" fillId="0" borderId="3" xfId="0" applyFont="1" applyBorder="1" applyAlignment="1">
      <alignment vertical="top"/>
    </xf>
    <xf numFmtId="0" fontId="4" fillId="0" borderId="5" xfId="0" applyFont="1" applyBorder="1" applyAlignment="1">
      <alignment horizontal="left" vertical="top" wrapText="1" shrinkToFit="1"/>
    </xf>
    <xf numFmtId="0" fontId="12" fillId="0" borderId="3" xfId="5" applyFont="1" applyBorder="1" applyAlignment="1">
      <alignment horizontal="right" vertical="top" wrapText="1"/>
    </xf>
    <xf numFmtId="0" fontId="20" fillId="0" borderId="3" xfId="5" applyFont="1" applyBorder="1" applyAlignment="1">
      <alignment vertical="top" wrapText="1"/>
    </xf>
    <xf numFmtId="0" fontId="2" fillId="0" borderId="0" xfId="2" applyFont="1"/>
    <xf numFmtId="0" fontId="6" fillId="3" borderId="5" xfId="2" applyFont="1" applyFill="1" applyBorder="1" applyAlignment="1">
      <alignment vertical="top"/>
    </xf>
    <xf numFmtId="0" fontId="20" fillId="0" borderId="5" xfId="4" applyFont="1" applyBorder="1" applyAlignment="1">
      <alignment vertical="top" wrapText="1"/>
    </xf>
    <xf numFmtId="0" fontId="20" fillId="0" borderId="7" xfId="4" applyFont="1" applyBorder="1" applyAlignment="1">
      <alignment vertical="top" wrapText="1"/>
    </xf>
    <xf numFmtId="0" fontId="6" fillId="3" borderId="3" xfId="2" applyFont="1" applyFill="1" applyBorder="1" applyAlignment="1">
      <alignment vertical="top"/>
    </xf>
    <xf numFmtId="2" fontId="24" fillId="0" borderId="5" xfId="0" quotePrefix="1" applyNumberFormat="1" applyFont="1" applyBorder="1" applyAlignment="1">
      <alignment vertical="top" wrapText="1"/>
    </xf>
    <xf numFmtId="0" fontId="12" fillId="3" borderId="5" xfId="0" applyFont="1" applyFill="1" applyBorder="1" applyAlignment="1">
      <alignment vertical="top"/>
    </xf>
    <xf numFmtId="0" fontId="4" fillId="0" borderId="5" xfId="0" applyFont="1" applyBorder="1"/>
    <xf numFmtId="0" fontId="6" fillId="0" borderId="5" xfId="0" applyFont="1" applyBorder="1" applyAlignment="1">
      <alignment vertical="top" wrapText="1"/>
    </xf>
    <xf numFmtId="0" fontId="6" fillId="2" borderId="5" xfId="0" applyFont="1" applyFill="1" applyBorder="1" applyAlignment="1">
      <alignment vertical="top" wrapText="1"/>
    </xf>
    <xf numFmtId="3" fontId="22" fillId="0" borderId="0" xfId="0" applyNumberFormat="1" applyFont="1"/>
    <xf numFmtId="3" fontId="22" fillId="3" borderId="0" xfId="0" applyNumberFormat="1" applyFont="1" applyFill="1"/>
    <xf numFmtId="3" fontId="22" fillId="3" borderId="3" xfId="2" applyNumberFormat="1" applyFont="1" applyFill="1" applyBorder="1"/>
    <xf numFmtId="0" fontId="22" fillId="3" borderId="0" xfId="0" applyFont="1" applyFill="1"/>
    <xf numFmtId="4" fontId="22" fillId="3" borderId="5" xfId="0" applyNumberFormat="1" applyFont="1" applyFill="1" applyBorder="1" applyProtection="1">
      <protection locked="0"/>
    </xf>
    <xf numFmtId="4" fontId="22" fillId="3" borderId="7" xfId="0" applyNumberFormat="1" applyFont="1" applyFill="1" applyBorder="1" applyAlignment="1">
      <alignment wrapText="1"/>
    </xf>
    <xf numFmtId="2" fontId="32" fillId="3" borderId="5" xfId="0" quotePrefix="1" applyNumberFormat="1" applyFont="1" applyFill="1" applyBorder="1" applyAlignment="1">
      <alignment vertical="top" wrapText="1"/>
    </xf>
    <xf numFmtId="0" fontId="33" fillId="0" borderId="7" xfId="37" applyFont="1" applyBorder="1" applyAlignment="1">
      <alignment vertical="top" wrapText="1"/>
    </xf>
    <xf numFmtId="0" fontId="34" fillId="3" borderId="3" xfId="0" applyFont="1" applyFill="1" applyBorder="1" applyAlignment="1">
      <alignment vertical="top"/>
    </xf>
    <xf numFmtId="4" fontId="22" fillId="0" borderId="5" xfId="0" applyNumberFormat="1" applyFont="1" applyBorder="1" applyProtection="1">
      <protection locked="0"/>
    </xf>
    <xf numFmtId="0" fontId="31" fillId="0" borderId="0" xfId="0" applyFont="1"/>
    <xf numFmtId="0" fontId="36" fillId="0" borderId="0" xfId="0" applyFont="1"/>
    <xf numFmtId="0" fontId="6" fillId="3" borderId="5" xfId="0" applyFont="1" applyFill="1" applyBorder="1" applyAlignment="1">
      <alignment vertical="top" wrapText="1"/>
    </xf>
    <xf numFmtId="0" fontId="37" fillId="3" borderId="3" xfId="0" applyFont="1" applyFill="1" applyBorder="1" applyAlignment="1">
      <alignment vertical="top"/>
    </xf>
    <xf numFmtId="2" fontId="37" fillId="3" borderId="5" xfId="0" applyNumberFormat="1" applyFont="1" applyFill="1" applyBorder="1" applyAlignment="1">
      <alignment vertical="top" wrapText="1"/>
    </xf>
    <xf numFmtId="2" fontId="35" fillId="3" borderId="5" xfId="0" applyNumberFormat="1" applyFont="1" applyFill="1" applyBorder="1" applyAlignment="1">
      <alignment vertical="top" wrapText="1"/>
    </xf>
    <xf numFmtId="3" fontId="35" fillId="3" borderId="0" xfId="0" applyNumberFormat="1" applyFont="1" applyFill="1"/>
    <xf numFmtId="0" fontId="35" fillId="3" borderId="0" xfId="0" applyFont="1" applyFill="1"/>
    <xf numFmtId="4" fontId="35" fillId="0" borderId="5" xfId="0" applyNumberFormat="1" applyFont="1" applyBorder="1" applyProtection="1">
      <protection locked="0"/>
    </xf>
    <xf numFmtId="4" fontId="35" fillId="3" borderId="7" xfId="0" applyNumberFormat="1" applyFont="1" applyFill="1" applyBorder="1" applyAlignment="1">
      <alignment wrapText="1"/>
    </xf>
    <xf numFmtId="0" fontId="32" fillId="0" borderId="7" xfId="37" quotePrefix="1" applyFont="1" applyBorder="1" applyAlignment="1">
      <alignment vertical="top" wrapText="1"/>
    </xf>
    <xf numFmtId="4" fontId="6" fillId="0" borderId="0" xfId="0" applyNumberFormat="1" applyFont="1"/>
    <xf numFmtId="0" fontId="12" fillId="0" borderId="3" xfId="5" applyFont="1" applyBorder="1" applyAlignment="1">
      <alignment vertical="top" wrapText="1"/>
    </xf>
    <xf numFmtId="0" fontId="12" fillId="0" borderId="7" xfId="4" applyFont="1" applyBorder="1" applyAlignment="1">
      <alignment vertical="top" wrapText="1"/>
    </xf>
    <xf numFmtId="0" fontId="13" fillId="0" borderId="11" xfId="0" applyFont="1" applyBorder="1" applyAlignment="1">
      <alignment horizontal="center" vertical="center"/>
    </xf>
    <xf numFmtId="0" fontId="13" fillId="0" borderId="12" xfId="0" applyFont="1" applyBorder="1" applyAlignment="1">
      <alignment horizontal="center" vertical="center"/>
    </xf>
    <xf numFmtId="164" fontId="6" fillId="4" borderId="13" xfId="0" applyNumberFormat="1" applyFont="1" applyFill="1" applyBorder="1" applyAlignment="1">
      <alignment horizontal="center"/>
    </xf>
    <xf numFmtId="0" fontId="6" fillId="4" borderId="14" xfId="0" applyFont="1" applyFill="1" applyBorder="1"/>
    <xf numFmtId="0" fontId="6" fillId="4" borderId="9" xfId="0" applyFont="1" applyFill="1" applyBorder="1"/>
  </cellXfs>
  <cellStyles count="39">
    <cellStyle name="Euro" xfId="1" xr:uid="{00000000-0005-0000-0000-000000000000}"/>
    <cellStyle name="Euro 2" xfId="15" xr:uid="{1C73C722-0BA7-42FB-B1D3-FA71055CE1F2}"/>
    <cellStyle name="Euro 3" xfId="13" xr:uid="{C89DFE93-C300-4224-9A86-25927CF01022}"/>
    <cellStyle name="Monétaire 2" xfId="18" xr:uid="{96CAE8F0-0232-4DD2-A217-C8D5B04CF35E}"/>
    <cellStyle name="Monétaire 3" xfId="12" xr:uid="{96E2C0B4-D8E6-4D42-8871-71EC2B31551E}"/>
    <cellStyle name="Monétaire 3 2" xfId="38" xr:uid="{A2950B60-F83C-4F6C-A502-7F53526E5CEE}"/>
    <cellStyle name="Normal" xfId="0" builtinId="0"/>
    <cellStyle name="Normal 10" xfId="3" xr:uid="{B5B188CB-075A-4DA7-AC44-CC7DC4AE81BD}"/>
    <cellStyle name="Normal 2" xfId="2" xr:uid="{00000000-0005-0000-0000-000002000000}"/>
    <cellStyle name="Normal 2 2" xfId="5" xr:uid="{52EF39DC-95A4-4CB4-845B-A20D13FBB7C8}"/>
    <cellStyle name="Normal 2 2 2" xfId="37" xr:uid="{639B91F0-6352-4291-8F9F-5C8FB5C2F665}"/>
    <cellStyle name="Normal 2 3" xfId="8" xr:uid="{79EAEFFF-1BA6-45F0-B68A-A5B2A5FF94F2}"/>
    <cellStyle name="Normal 2 4" xfId="4" xr:uid="{F189E785-E65B-4B89-BEC8-AC0E6C262111}"/>
    <cellStyle name="Normal 3" xfId="7" xr:uid="{FC3C5AFC-D6EF-42A8-BE84-E37FAB8F44F2}"/>
    <cellStyle name="Normal 3 2" xfId="11" xr:uid="{E219E31C-B231-4E7A-993C-2C9EFCF36CA4}"/>
    <cellStyle name="Normal 3 2 2" xfId="16" xr:uid="{FA33B482-AB74-4EB2-A3D2-D04EDE26BA04}"/>
    <cellStyle name="Normal 3 3" xfId="24" xr:uid="{52ECB6DA-B6D8-4692-AE26-6F0193DA9DCF}"/>
    <cellStyle name="Normal 3 4" xfId="25" xr:uid="{ABA6475E-77DD-4597-9867-059524B7FBD9}"/>
    <cellStyle name="Normal 3 5" xfId="31" xr:uid="{269A93D6-FFA8-405D-833B-0223BB2A557F}"/>
    <cellStyle name="Normal 3 6" xfId="14" xr:uid="{91DCE1AE-3F10-4C7D-BBB6-9589667FA36C}"/>
    <cellStyle name="Normal 3 7" xfId="9" xr:uid="{1E3E4B8E-0D23-4C6E-A564-40CE2788C058}"/>
    <cellStyle name="Normal 4" xfId="6" xr:uid="{F2674955-BFC9-4A32-813E-771F5DD1173F}"/>
    <cellStyle name="Normal 4 2" xfId="17" xr:uid="{46067A83-F159-4838-8E2D-88582577B615}"/>
    <cellStyle name="Normal 5" xfId="10" xr:uid="{BFC0762C-7E94-42C1-8C7C-F480FC77A8B0}"/>
    <cellStyle name="Normal 5 2" xfId="26" xr:uid="{D02A5140-2286-417C-8711-102302A3BD94}"/>
    <cellStyle name="Normal 5 3" xfId="32" xr:uid="{31661801-0820-4B1F-8D05-719EA92816F4}"/>
    <cellStyle name="Normal 5 4" xfId="19" xr:uid="{E5D39C9B-0EAA-4E89-BC08-272C3721F9C9}"/>
    <cellStyle name="Normal 6" xfId="20" xr:uid="{1611AADB-0D2B-4683-9B27-67AE47529C38}"/>
    <cellStyle name="Normal 6 2" xfId="27" xr:uid="{FF55D6C4-5EC8-4D0B-851B-21A24E554247}"/>
    <cellStyle name="Normal 6 3" xfId="33" xr:uid="{E5B73E20-BB46-4CC1-A39A-E6236090522D}"/>
    <cellStyle name="Normal 7" xfId="21" xr:uid="{72C6EF66-EB26-4093-A212-6973F681479D}"/>
    <cellStyle name="Normal 7 2" xfId="28" xr:uid="{1B1298CF-2740-42F8-95FD-D5DDB052CB45}"/>
    <cellStyle name="Normal 7 3" xfId="34" xr:uid="{D32D47B1-5FF3-41FD-B92B-090D4FA5F457}"/>
    <cellStyle name="Normal 8" xfId="22" xr:uid="{0D531B5D-1C3C-46AE-9D0F-B611581C597A}"/>
    <cellStyle name="Normal 8 2" xfId="29" xr:uid="{720042A8-5263-4E84-A544-FC2942FE829C}"/>
    <cellStyle name="Normal 8 3" xfId="35" xr:uid="{45B43EBB-9A64-4D42-AAC9-68BF0DAD9B0E}"/>
    <cellStyle name="Normal 9" xfId="23" xr:uid="{D3517657-2216-4A9A-AD5A-224F2A299446}"/>
    <cellStyle name="Normal 9 2" xfId="30" xr:uid="{4098EF93-480C-4CF0-9D2B-BB5E594FAD75}"/>
    <cellStyle name="Normal 9 3" xfId="36" xr:uid="{06604EAB-FD26-4C49-A7CC-798A0F2F4AF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CCFF"/>
      <color rgb="FF00A529"/>
      <color rgb="FFA5A500"/>
      <color rgb="FF000000"/>
      <color rgb="FF1F49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93786</xdr:colOff>
      <xdr:row>0</xdr:row>
      <xdr:rowOff>0</xdr:rowOff>
    </xdr:from>
    <xdr:to>
      <xdr:col>5</xdr:col>
      <xdr:colOff>1055077</xdr:colOff>
      <xdr:row>43</xdr:row>
      <xdr:rowOff>151103</xdr:rowOff>
    </xdr:to>
    <xdr:pic>
      <xdr:nvPicPr>
        <xdr:cNvPr id="4" name="Image 3">
          <a:extLst>
            <a:ext uri="{FF2B5EF4-FFF2-40B4-BE49-F238E27FC236}">
              <a16:creationId xmlns:a16="http://schemas.microsoft.com/office/drawing/2014/main" id="{E7597411-7C54-A28D-A745-4DFBC34A6CA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786" y="0"/>
          <a:ext cx="4917829" cy="6956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333376</xdr:colOff>
      <xdr:row>2</xdr:row>
      <xdr:rowOff>252162</xdr:rowOff>
    </xdr:from>
    <xdr:to>
      <xdr:col>1</xdr:col>
      <xdr:colOff>2886076</xdr:colOff>
      <xdr:row>2</xdr:row>
      <xdr:rowOff>923925</xdr:rowOff>
    </xdr:to>
    <xdr:pic>
      <xdr:nvPicPr>
        <xdr:cNvPr id="3" name="Image 2">
          <a:extLst>
            <a:ext uri="{FF2B5EF4-FFF2-40B4-BE49-F238E27FC236}">
              <a16:creationId xmlns:a16="http://schemas.microsoft.com/office/drawing/2014/main" id="{F8FD72A9-978B-B44D-3B18-0CA434F009D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90551" y="623637"/>
          <a:ext cx="2552700" cy="671763"/>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externalLinkPath" Target="file:///A:\WINDOWS\EXCEL\1111.02"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externalLinkPath" Target="file:///A:\WINDOWS\EXCEL\1111.02" TargetMode="Externa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F4BAC2-146E-4DF4-A9A7-B8F855DB8612}">
  <dimension ref="A1"/>
  <sheetViews>
    <sheetView tabSelected="1" view="pageBreakPreview" zoomScale="130" zoomScaleNormal="100" zoomScaleSheetLayoutView="130" workbookViewId="0">
      <selection activeCell="G18" sqref="G18"/>
    </sheetView>
  </sheetViews>
  <sheetFormatPr baseColWidth="10" defaultRowHeight="12.6" x14ac:dyDescent="0.25"/>
  <cols>
    <col min="6" max="6" width="15.77734375" customWidth="1"/>
    <col min="7" max="7" width="27.6640625" customWidth="1"/>
    <col min="8" max="8" width="15.21875" customWidth="1"/>
  </cols>
  <sheetData/>
  <printOptions horizontalCentered="1" verticalCentered="1"/>
  <pageMargins left="0.27559055118110237" right="0.27559055118110237" top="0.39370078740157483" bottom="0.39370078740157483" header="0.31496062992125984" footer="0.31496062992125984"/>
  <pageSetup paperSize="9"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F412"/>
  <sheetViews>
    <sheetView showGridLines="0" showZeros="0" view="pageBreakPreview" zoomScale="60" zoomScaleNormal="100" workbookViewId="0">
      <pane ySplit="4" topLeftCell="A324" activePane="bottomLeft" state="frozen"/>
      <selection pane="bottomLeft" activeCell="B391" sqref="B391"/>
    </sheetView>
  </sheetViews>
  <sheetFormatPr baseColWidth="10" defaultColWidth="11.44140625" defaultRowHeight="13.2" x14ac:dyDescent="0.25"/>
  <cols>
    <col min="1" max="1" width="6.6640625" style="2" customWidth="1"/>
    <col min="2" max="2" width="51.6640625" style="2" customWidth="1"/>
    <col min="3" max="3" width="7.6640625" style="2" customWidth="1"/>
    <col min="4" max="4" width="6.6640625" style="2" customWidth="1"/>
    <col min="5" max="5" width="9.6640625" style="2" customWidth="1"/>
    <col min="6" max="6" width="15.6640625" style="2" customWidth="1"/>
    <col min="7" max="16384" width="11.44140625" style="2"/>
  </cols>
  <sheetData>
    <row r="1" spans="1:6" ht="13.8" x14ac:dyDescent="0.3">
      <c r="A1" s="5" t="str">
        <f>'RECAP Lot 1'!B1</f>
        <v>Commune de Thonon les Bains</v>
      </c>
      <c r="B1" s="6"/>
      <c r="C1" s="6"/>
      <c r="D1" s="6"/>
      <c r="E1" s="7" t="s">
        <v>0</v>
      </c>
      <c r="F1" s="8" t="s">
        <v>32</v>
      </c>
    </row>
    <row r="2" spans="1:6" ht="13.8" x14ac:dyDescent="0.3">
      <c r="A2" s="9" t="str">
        <f>'RECAP Lot 1'!B4</f>
        <v>Réhabilitation et extension du centre INRAE THONON</v>
      </c>
      <c r="B2" s="6"/>
      <c r="C2" s="6"/>
      <c r="D2" s="6"/>
      <c r="E2" s="10" t="str">
        <f>'RECAP Lot 1'!C2</f>
        <v>DPGF</v>
      </c>
      <c r="F2" s="143" t="s">
        <v>222</v>
      </c>
    </row>
    <row r="3" spans="1:6" s="1" customFormat="1" ht="14.4" thickBot="1" x14ac:dyDescent="0.35">
      <c r="A3" s="11" t="str">
        <f>'RECAP Lot 1'!B5</f>
        <v>Lot n°01 Terrassement - VRD - Espaces Verts</v>
      </c>
      <c r="B3" s="12"/>
      <c r="C3" s="13"/>
      <c r="D3" s="13"/>
      <c r="E3" s="13"/>
      <c r="F3" s="13"/>
    </row>
    <row r="4" spans="1:6" s="3" customFormat="1" ht="18.75" customHeight="1" thickBot="1" x14ac:dyDescent="0.3">
      <c r="A4" s="14" t="s">
        <v>2</v>
      </c>
      <c r="B4" s="14" t="s">
        <v>3</v>
      </c>
      <c r="C4" s="157" t="s">
        <v>4</v>
      </c>
      <c r="D4" s="158"/>
      <c r="E4" s="14" t="s">
        <v>1</v>
      </c>
      <c r="F4" s="14" t="s">
        <v>5</v>
      </c>
    </row>
    <row r="5" spans="1:6" s="3" customFormat="1" ht="18.75" customHeight="1" x14ac:dyDescent="0.25">
      <c r="A5" s="15"/>
      <c r="B5" s="16"/>
      <c r="C5" s="17"/>
      <c r="D5" s="17"/>
      <c r="E5" s="16"/>
      <c r="F5" s="18"/>
    </row>
    <row r="6" spans="1:6" ht="13.8" x14ac:dyDescent="0.3">
      <c r="A6" s="19" t="s">
        <v>6</v>
      </c>
      <c r="B6" s="20" t="s">
        <v>27</v>
      </c>
      <c r="C6" s="21"/>
      <c r="D6" s="21"/>
      <c r="E6" s="22"/>
      <c r="F6" s="23"/>
    </row>
    <row r="7" spans="1:6" ht="13.8" x14ac:dyDescent="0.3">
      <c r="A7" s="24"/>
      <c r="B7" s="25"/>
      <c r="C7" s="26"/>
      <c r="D7" s="27"/>
      <c r="E7" s="28"/>
      <c r="F7" s="29">
        <f>C7*$E7</f>
        <v>0</v>
      </c>
    </row>
    <row r="8" spans="1:6" ht="110.4" x14ac:dyDescent="0.3">
      <c r="A8" s="83">
        <v>1000</v>
      </c>
      <c r="B8" s="84" t="s">
        <v>37</v>
      </c>
      <c r="C8" s="26">
        <v>1</v>
      </c>
      <c r="D8" s="27" t="s">
        <v>38</v>
      </c>
      <c r="E8" s="28"/>
      <c r="F8" s="29">
        <f>E8*C8</f>
        <v>0</v>
      </c>
    </row>
    <row r="9" spans="1:6" ht="13.8" x14ac:dyDescent="0.3">
      <c r="A9" s="83"/>
      <c r="B9" s="25"/>
      <c r="C9" s="26"/>
      <c r="D9" s="27"/>
      <c r="E9" s="28"/>
      <c r="F9" s="29">
        <f t="shared" ref="F9:F26" si="0">E9*C9</f>
        <v>0</v>
      </c>
    </row>
    <row r="10" spans="1:6" ht="151.80000000000001" x14ac:dyDescent="0.3">
      <c r="A10" s="83">
        <v>1001</v>
      </c>
      <c r="B10" s="84" t="s">
        <v>39</v>
      </c>
      <c r="C10" s="26">
        <v>1</v>
      </c>
      <c r="D10" s="27" t="s">
        <v>38</v>
      </c>
      <c r="E10" s="28"/>
      <c r="F10" s="29">
        <f t="shared" si="0"/>
        <v>0</v>
      </c>
    </row>
    <row r="11" spans="1:6" ht="13.8" x14ac:dyDescent="0.3">
      <c r="A11" s="83"/>
      <c r="B11" s="25"/>
      <c r="C11" s="26"/>
      <c r="D11" s="27"/>
      <c r="E11" s="28"/>
      <c r="F11" s="29">
        <f t="shared" si="0"/>
        <v>0</v>
      </c>
    </row>
    <row r="12" spans="1:6" ht="386.4" x14ac:dyDescent="0.3">
      <c r="A12" s="83">
        <v>1004</v>
      </c>
      <c r="B12" s="84" t="s">
        <v>188</v>
      </c>
      <c r="C12" s="26">
        <v>1</v>
      </c>
      <c r="D12" s="27" t="s">
        <v>38</v>
      </c>
      <c r="E12" s="28"/>
      <c r="F12" s="29">
        <f t="shared" si="0"/>
        <v>0</v>
      </c>
    </row>
    <row r="13" spans="1:6" ht="13.8" x14ac:dyDescent="0.3">
      <c r="A13" s="83"/>
      <c r="B13" s="31"/>
      <c r="C13" s="32"/>
      <c r="D13" s="33"/>
      <c r="E13" s="28"/>
      <c r="F13" s="29">
        <f t="shared" si="0"/>
        <v>0</v>
      </c>
    </row>
    <row r="14" spans="1:6" ht="55.2" x14ac:dyDescent="0.3">
      <c r="A14" s="83">
        <v>1005</v>
      </c>
      <c r="B14" s="84" t="s">
        <v>40</v>
      </c>
      <c r="C14" s="26">
        <v>1</v>
      </c>
      <c r="D14" s="27" t="s">
        <v>41</v>
      </c>
      <c r="E14" s="28"/>
      <c r="F14" s="29">
        <f t="shared" si="0"/>
        <v>0</v>
      </c>
    </row>
    <row r="15" spans="1:6" ht="13.8" x14ac:dyDescent="0.3">
      <c r="A15" s="86"/>
      <c r="B15" s="81"/>
      <c r="C15" s="26"/>
      <c r="D15" s="27"/>
      <c r="E15" s="28"/>
      <c r="F15" s="29">
        <f t="shared" si="0"/>
        <v>0</v>
      </c>
    </row>
    <row r="16" spans="1:6" ht="41.4" x14ac:dyDescent="0.3">
      <c r="A16" s="83">
        <v>1010</v>
      </c>
      <c r="B16" s="84" t="s">
        <v>103</v>
      </c>
      <c r="C16" s="26">
        <v>15</v>
      </c>
      <c r="D16" s="27" t="s">
        <v>52</v>
      </c>
      <c r="E16" s="28"/>
      <c r="F16" s="29">
        <f t="shared" si="0"/>
        <v>0</v>
      </c>
    </row>
    <row r="17" spans="1:6" ht="13.8" x14ac:dyDescent="0.3">
      <c r="A17" s="83"/>
      <c r="B17" s="84"/>
      <c r="C17" s="26"/>
      <c r="D17" s="27"/>
      <c r="E17" s="28"/>
      <c r="F17" s="29">
        <f t="shared" ref="F17:F18" si="1">E17*C17</f>
        <v>0</v>
      </c>
    </row>
    <row r="18" spans="1:6" ht="55.2" x14ac:dyDescent="0.3">
      <c r="A18" s="129">
        <v>1010</v>
      </c>
      <c r="B18" s="112" t="s">
        <v>190</v>
      </c>
      <c r="C18" s="26">
        <v>1</v>
      </c>
      <c r="D18" s="27" t="s">
        <v>52</v>
      </c>
      <c r="E18" s="28"/>
      <c r="F18" s="29">
        <f t="shared" si="1"/>
        <v>0</v>
      </c>
    </row>
    <row r="19" spans="1:6" ht="13.8" x14ac:dyDescent="0.3">
      <c r="A19" s="129"/>
      <c r="B19" s="84"/>
      <c r="C19" s="26"/>
      <c r="D19" s="27"/>
      <c r="E19" s="28"/>
      <c r="F19" s="29">
        <f t="shared" si="0"/>
        <v>0</v>
      </c>
    </row>
    <row r="20" spans="1:6" ht="41.4" x14ac:dyDescent="0.3">
      <c r="A20" s="129">
        <v>1020</v>
      </c>
      <c r="B20" s="85" t="s">
        <v>42</v>
      </c>
      <c r="C20" s="26">
        <v>80</v>
      </c>
      <c r="D20" s="27" t="s">
        <v>36</v>
      </c>
      <c r="E20" s="28"/>
      <c r="F20" s="29">
        <f t="shared" si="0"/>
        <v>0</v>
      </c>
    </row>
    <row r="21" spans="1:6" ht="13.8" x14ac:dyDescent="0.3">
      <c r="A21" s="129"/>
      <c r="B21" s="25"/>
      <c r="C21" s="26"/>
      <c r="D21" s="27"/>
      <c r="E21" s="28"/>
      <c r="F21" s="29">
        <f t="shared" si="0"/>
        <v>0</v>
      </c>
    </row>
    <row r="22" spans="1:6" ht="41.4" x14ac:dyDescent="0.3">
      <c r="A22" s="129">
        <v>1021</v>
      </c>
      <c r="B22" s="85" t="s">
        <v>43</v>
      </c>
      <c r="C22" s="26">
        <v>360</v>
      </c>
      <c r="D22" s="27" t="s">
        <v>34</v>
      </c>
      <c r="E22" s="28"/>
      <c r="F22" s="29">
        <f t="shared" si="0"/>
        <v>0</v>
      </c>
    </row>
    <row r="23" spans="1:6" ht="13.8" x14ac:dyDescent="0.3">
      <c r="A23" s="129"/>
      <c r="B23" s="85"/>
      <c r="C23" s="26"/>
      <c r="D23" s="27"/>
      <c r="E23" s="28"/>
      <c r="F23" s="29"/>
    </row>
    <row r="24" spans="1:6" ht="41.4" x14ac:dyDescent="0.3">
      <c r="A24" s="129">
        <v>1035</v>
      </c>
      <c r="B24" s="85" t="s">
        <v>156</v>
      </c>
      <c r="C24" s="26">
        <v>30</v>
      </c>
      <c r="D24" s="27" t="s">
        <v>36</v>
      </c>
      <c r="E24" s="28"/>
      <c r="F24" s="29">
        <f t="shared" si="0"/>
        <v>0</v>
      </c>
    </row>
    <row r="25" spans="1:6" ht="13.8" x14ac:dyDescent="0.3">
      <c r="A25" s="130"/>
      <c r="B25" s="25"/>
      <c r="C25" s="26"/>
      <c r="D25" s="27"/>
      <c r="E25" s="28"/>
      <c r="F25" s="29">
        <f t="shared" si="0"/>
        <v>0</v>
      </c>
    </row>
    <row r="26" spans="1:6" ht="55.2" x14ac:dyDescent="0.3">
      <c r="A26" s="129">
        <v>1040</v>
      </c>
      <c r="B26" s="84" t="s">
        <v>155</v>
      </c>
      <c r="C26" s="26">
        <v>6</v>
      </c>
      <c r="D26" s="27" t="s">
        <v>52</v>
      </c>
      <c r="E26" s="28"/>
      <c r="F26" s="29">
        <f t="shared" si="0"/>
        <v>0</v>
      </c>
    </row>
    <row r="27" spans="1:6" ht="13.8" x14ac:dyDescent="0.3">
      <c r="A27" s="129"/>
      <c r="B27" s="25"/>
      <c r="C27" s="26"/>
      <c r="D27" s="27"/>
      <c r="E27" s="28"/>
      <c r="F27" s="29"/>
    </row>
    <row r="28" spans="1:6" ht="14.4" thickBot="1" x14ac:dyDescent="0.35">
      <c r="A28" s="131"/>
      <c r="B28" s="36"/>
      <c r="C28" s="37"/>
      <c r="D28" s="38"/>
      <c r="E28" s="39"/>
      <c r="F28" s="29">
        <f>C28*$E28</f>
        <v>0</v>
      </c>
    </row>
    <row r="29" spans="1:6" ht="14.4" thickBot="1" x14ac:dyDescent="0.35">
      <c r="A29" s="132"/>
      <c r="B29" s="41" t="str">
        <f>CONCATENATE("Total ",A6," : ",B6)</f>
        <v>Total A : Frais commun</v>
      </c>
      <c r="C29" s="42"/>
      <c r="D29" s="43"/>
      <c r="E29" s="44"/>
      <c r="F29" s="45">
        <f>SUM(F7:F28)</f>
        <v>0</v>
      </c>
    </row>
    <row r="30" spans="1:6" ht="13.8" x14ac:dyDescent="0.3">
      <c r="A30" s="46"/>
      <c r="B30" s="47"/>
      <c r="C30" s="48"/>
      <c r="D30" s="6"/>
      <c r="E30" s="49"/>
      <c r="F30" s="50"/>
    </row>
    <row r="31" spans="1:6" ht="13.8" x14ac:dyDescent="0.3">
      <c r="A31" s="19" t="s">
        <v>7</v>
      </c>
      <c r="B31" s="20" t="s">
        <v>29</v>
      </c>
      <c r="C31" s="51"/>
      <c r="D31" s="21"/>
      <c r="E31" s="52"/>
      <c r="F31" s="23"/>
    </row>
    <row r="32" spans="1:6" ht="13.8" x14ac:dyDescent="0.3">
      <c r="A32" s="53"/>
      <c r="B32" s="54"/>
      <c r="C32" s="48"/>
      <c r="D32" s="6"/>
      <c r="E32" s="49"/>
      <c r="F32" s="29">
        <f>C32*$E32</f>
        <v>0</v>
      </c>
    </row>
    <row r="33" spans="1:6" ht="69" x14ac:dyDescent="0.3">
      <c r="A33" s="116">
        <v>1102</v>
      </c>
      <c r="B33" s="115" t="s">
        <v>194</v>
      </c>
      <c r="C33" s="48">
        <v>50</v>
      </c>
      <c r="D33" s="6" t="s">
        <v>33</v>
      </c>
      <c r="E33" s="49"/>
      <c r="F33" s="56">
        <f>E33*C33</f>
        <v>0</v>
      </c>
    </row>
    <row r="34" spans="1:6" ht="13.8" x14ac:dyDescent="0.3">
      <c r="A34" s="116"/>
      <c r="B34" s="115"/>
      <c r="C34" s="48"/>
      <c r="D34" s="6"/>
      <c r="E34" s="49"/>
      <c r="F34" s="56"/>
    </row>
    <row r="35" spans="1:6" ht="69" x14ac:dyDescent="0.3">
      <c r="A35" s="83">
        <v>1104</v>
      </c>
      <c r="B35" s="85" t="s">
        <v>106</v>
      </c>
      <c r="C35" s="48">
        <v>230</v>
      </c>
      <c r="D35" s="6" t="s">
        <v>33</v>
      </c>
      <c r="E35" s="49"/>
      <c r="F35" s="29">
        <f>E35*C35</f>
        <v>0</v>
      </c>
    </row>
    <row r="36" spans="1:6" ht="13.8" x14ac:dyDescent="0.3">
      <c r="A36" s="53"/>
      <c r="B36" s="54"/>
      <c r="C36" s="48"/>
      <c r="D36" s="6"/>
      <c r="E36" s="49"/>
      <c r="F36" s="29">
        <f t="shared" ref="F36:F62" si="2">E36*C36</f>
        <v>0</v>
      </c>
    </row>
    <row r="37" spans="1:6" ht="69" x14ac:dyDescent="0.3">
      <c r="A37" s="83">
        <v>1111</v>
      </c>
      <c r="B37" s="85" t="s">
        <v>196</v>
      </c>
      <c r="C37" s="48">
        <v>2400</v>
      </c>
      <c r="D37" s="6" t="s">
        <v>33</v>
      </c>
      <c r="E37" s="49"/>
      <c r="F37" s="29">
        <f t="shared" si="2"/>
        <v>0</v>
      </c>
    </row>
    <row r="38" spans="1:6" ht="13.8" x14ac:dyDescent="0.3">
      <c r="A38" s="53"/>
      <c r="B38" s="54"/>
      <c r="C38" s="48"/>
      <c r="D38" s="6"/>
      <c r="E38" s="49"/>
      <c r="F38" s="29">
        <f t="shared" si="2"/>
        <v>0</v>
      </c>
    </row>
    <row r="39" spans="1:6" ht="58.5" customHeight="1" x14ac:dyDescent="0.3">
      <c r="A39" s="83">
        <v>1120</v>
      </c>
      <c r="B39" s="85" t="s">
        <v>44</v>
      </c>
      <c r="C39" s="133">
        <v>770</v>
      </c>
      <c r="D39" s="6" t="s">
        <v>33</v>
      </c>
      <c r="E39" s="49"/>
      <c r="F39" s="29">
        <f t="shared" si="2"/>
        <v>0</v>
      </c>
    </row>
    <row r="40" spans="1:6" ht="13.8" x14ac:dyDescent="0.3">
      <c r="A40" s="83"/>
      <c r="B40" s="85"/>
      <c r="C40" s="48"/>
      <c r="D40" s="6"/>
      <c r="E40" s="49"/>
      <c r="F40" s="29">
        <f t="shared" si="2"/>
        <v>0</v>
      </c>
    </row>
    <row r="41" spans="1:6" ht="96.6" x14ac:dyDescent="0.3">
      <c r="A41" s="83">
        <v>1122</v>
      </c>
      <c r="B41" s="85" t="s">
        <v>205</v>
      </c>
      <c r="C41" s="48">
        <v>130</v>
      </c>
      <c r="D41" s="6" t="s">
        <v>36</v>
      </c>
      <c r="E41" s="49"/>
      <c r="F41" s="29">
        <f t="shared" si="2"/>
        <v>0</v>
      </c>
    </row>
    <row r="42" spans="1:6" ht="13.8" x14ac:dyDescent="0.3">
      <c r="A42" s="83"/>
      <c r="B42" s="87"/>
      <c r="C42" s="48"/>
      <c r="D42" s="6"/>
      <c r="E42" s="49"/>
      <c r="F42" s="29">
        <f t="shared" si="2"/>
        <v>0</v>
      </c>
    </row>
    <row r="43" spans="1:6" ht="96.6" x14ac:dyDescent="0.3">
      <c r="A43" s="83">
        <v>1142</v>
      </c>
      <c r="B43" s="85" t="s">
        <v>206</v>
      </c>
      <c r="C43" s="48"/>
      <c r="D43" s="6"/>
      <c r="E43" s="49"/>
      <c r="F43" s="29">
        <f t="shared" si="2"/>
        <v>0</v>
      </c>
    </row>
    <row r="44" spans="1:6" ht="13.8" x14ac:dyDescent="0.3">
      <c r="A44" s="83"/>
      <c r="B44" s="87" t="s">
        <v>186</v>
      </c>
      <c r="C44" s="48">
        <v>15</v>
      </c>
      <c r="D44" s="6" t="s">
        <v>36</v>
      </c>
      <c r="E44" s="49"/>
      <c r="F44" s="29">
        <f t="shared" si="2"/>
        <v>0</v>
      </c>
    </row>
    <row r="45" spans="1:6" ht="13.8" x14ac:dyDescent="0.3">
      <c r="A45" s="53"/>
      <c r="B45" s="54"/>
      <c r="C45" s="48"/>
      <c r="D45" s="6"/>
      <c r="E45" s="49"/>
      <c r="F45" s="29">
        <f t="shared" si="2"/>
        <v>0</v>
      </c>
    </row>
    <row r="46" spans="1:6" ht="82.8" x14ac:dyDescent="0.3">
      <c r="A46" s="83">
        <v>1142</v>
      </c>
      <c r="B46" s="115" t="s">
        <v>207</v>
      </c>
      <c r="C46" s="48"/>
      <c r="D46" s="6"/>
      <c r="E46" s="49"/>
      <c r="F46" s="29">
        <f>E46*C46</f>
        <v>0</v>
      </c>
    </row>
    <row r="47" spans="1:6" ht="15" x14ac:dyDescent="0.3">
      <c r="A47" s="83"/>
      <c r="B47" s="87" t="s">
        <v>186</v>
      </c>
      <c r="C47" s="48">
        <v>40</v>
      </c>
      <c r="D47" s="6" t="s">
        <v>33</v>
      </c>
      <c r="E47" s="49"/>
      <c r="F47" s="29">
        <f>E47*C47</f>
        <v>0</v>
      </c>
    </row>
    <row r="48" spans="1:6" ht="13.8" x14ac:dyDescent="0.3">
      <c r="A48" s="83"/>
      <c r="B48" s="87"/>
      <c r="C48" s="48"/>
      <c r="D48" s="6"/>
      <c r="E48" s="49"/>
      <c r="F48" s="29"/>
    </row>
    <row r="49" spans="1:6" ht="69" x14ac:dyDescent="0.3">
      <c r="A49" s="83">
        <v>1130</v>
      </c>
      <c r="B49" s="85" t="s">
        <v>157</v>
      </c>
      <c r="C49" s="133">
        <v>770</v>
      </c>
      <c r="D49" s="6" t="s">
        <v>108</v>
      </c>
      <c r="E49" s="49"/>
      <c r="F49" s="29">
        <f t="shared" si="2"/>
        <v>0</v>
      </c>
    </row>
    <row r="50" spans="1:6" ht="13.8" x14ac:dyDescent="0.3">
      <c r="A50" s="53"/>
      <c r="B50" s="54"/>
      <c r="C50" s="48"/>
      <c r="D50" s="6"/>
      <c r="E50" s="49"/>
      <c r="F50" s="29">
        <f t="shared" si="2"/>
        <v>0</v>
      </c>
    </row>
    <row r="51" spans="1:6" ht="69" x14ac:dyDescent="0.3">
      <c r="A51" s="83">
        <v>1139</v>
      </c>
      <c r="B51" s="85" t="s">
        <v>35</v>
      </c>
      <c r="C51" s="48"/>
      <c r="D51" s="6"/>
      <c r="E51" s="49"/>
      <c r="F51" s="29">
        <f t="shared" si="2"/>
        <v>0</v>
      </c>
    </row>
    <row r="52" spans="1:6" ht="27.6" x14ac:dyDescent="0.3">
      <c r="A52" s="83"/>
      <c r="B52" s="87" t="s">
        <v>110</v>
      </c>
      <c r="C52" s="48">
        <v>50</v>
      </c>
      <c r="D52" s="6" t="s">
        <v>33</v>
      </c>
      <c r="E52" s="49"/>
      <c r="F52" s="29">
        <f t="shared" ref="F52:F53" si="3">E52*C52</f>
        <v>0</v>
      </c>
    </row>
    <row r="53" spans="1:6" ht="13.8" x14ac:dyDescent="0.3">
      <c r="A53" s="83"/>
      <c r="B53" s="87"/>
      <c r="C53" s="48"/>
      <c r="D53" s="6"/>
      <c r="E53" s="49"/>
      <c r="F53" s="29">
        <f t="shared" si="3"/>
        <v>0</v>
      </c>
    </row>
    <row r="54" spans="1:6" ht="13.8" x14ac:dyDescent="0.3">
      <c r="A54" s="83"/>
      <c r="B54" s="87"/>
      <c r="C54" s="48"/>
      <c r="D54" s="6"/>
      <c r="E54" s="49"/>
      <c r="F54" s="29">
        <f t="shared" si="2"/>
        <v>0</v>
      </c>
    </row>
    <row r="55" spans="1:6" ht="55.2" x14ac:dyDescent="0.3">
      <c r="A55" s="83">
        <v>1143</v>
      </c>
      <c r="B55" s="85" t="s">
        <v>109</v>
      </c>
      <c r="C55" s="48"/>
      <c r="D55" s="6"/>
      <c r="E55" s="49"/>
      <c r="F55" s="29">
        <f t="shared" si="2"/>
        <v>0</v>
      </c>
    </row>
    <row r="56" spans="1:6" ht="27.6" x14ac:dyDescent="0.3">
      <c r="A56" s="83"/>
      <c r="B56" s="87" t="s">
        <v>107</v>
      </c>
      <c r="C56" s="48">
        <v>425</v>
      </c>
      <c r="D56" s="6" t="s">
        <v>33</v>
      </c>
      <c r="E56" s="49"/>
      <c r="F56" s="29">
        <f t="shared" ref="F56" si="4">E56*C56</f>
        <v>0</v>
      </c>
    </row>
    <row r="57" spans="1:6" ht="15" x14ac:dyDescent="0.3">
      <c r="A57" s="83"/>
      <c r="B57" s="87" t="s">
        <v>187</v>
      </c>
      <c r="C57" s="48">
        <v>20</v>
      </c>
      <c r="D57" s="6" t="s">
        <v>33</v>
      </c>
      <c r="E57" s="49"/>
      <c r="F57" s="29">
        <f t="shared" si="2"/>
        <v>0</v>
      </c>
    </row>
    <row r="58" spans="1:6" ht="15" x14ac:dyDescent="0.3">
      <c r="A58" s="83"/>
      <c r="B58" s="87" t="s">
        <v>112</v>
      </c>
      <c r="C58" s="133">
        <v>275</v>
      </c>
      <c r="D58" s="6" t="s">
        <v>33</v>
      </c>
      <c r="E58" s="49"/>
      <c r="F58" s="29">
        <f t="shared" si="2"/>
        <v>0</v>
      </c>
    </row>
    <row r="59" spans="1:6" ht="13.8" x14ac:dyDescent="0.3">
      <c r="A59" s="53"/>
      <c r="B59" s="54"/>
      <c r="C59" s="48"/>
      <c r="D59" s="6"/>
      <c r="E59" s="49"/>
      <c r="F59" s="29">
        <f t="shared" si="2"/>
        <v>0</v>
      </c>
    </row>
    <row r="60" spans="1:6" ht="151.80000000000001" x14ac:dyDescent="0.3">
      <c r="A60" s="83">
        <v>1164</v>
      </c>
      <c r="B60" s="85" t="s">
        <v>111</v>
      </c>
      <c r="C60" s="48">
        <v>55</v>
      </c>
      <c r="D60" s="6" t="s">
        <v>33</v>
      </c>
      <c r="E60" s="49"/>
      <c r="F60" s="29">
        <f t="shared" ref="F60" si="5">E60*C60</f>
        <v>0</v>
      </c>
    </row>
    <row r="61" spans="1:6" ht="13.8" x14ac:dyDescent="0.3">
      <c r="A61" s="53"/>
      <c r="B61" s="54"/>
      <c r="C61" s="48"/>
      <c r="D61" s="6"/>
      <c r="E61" s="49"/>
      <c r="F61" s="29"/>
    </row>
    <row r="62" spans="1:6" ht="110.4" x14ac:dyDescent="0.3">
      <c r="A62" s="83">
        <v>1093</v>
      </c>
      <c r="B62" s="85" t="s">
        <v>158</v>
      </c>
      <c r="C62" s="48">
        <v>120</v>
      </c>
      <c r="D62" s="6" t="s">
        <v>34</v>
      </c>
      <c r="E62" s="49"/>
      <c r="F62" s="29">
        <f t="shared" si="2"/>
        <v>0</v>
      </c>
    </row>
    <row r="63" spans="1:6" ht="14.4" thickBot="1" x14ac:dyDescent="0.35">
      <c r="A63" s="53"/>
      <c r="B63" s="54"/>
      <c r="C63" s="48"/>
      <c r="D63" s="6"/>
      <c r="E63" s="49"/>
      <c r="F63" s="29">
        <f>C63*$E63</f>
        <v>0</v>
      </c>
    </row>
    <row r="64" spans="1:6" ht="14.4" thickBot="1" x14ac:dyDescent="0.35">
      <c r="A64" s="40"/>
      <c r="B64" s="41" t="str">
        <f>CONCATENATE("Total ",A31," : ",B31)</f>
        <v>Total B : Terrassement Bâtiment</v>
      </c>
      <c r="C64" s="42"/>
      <c r="D64" s="43"/>
      <c r="E64" s="44"/>
      <c r="F64" s="45">
        <f>SUM(F32:F63)</f>
        <v>0</v>
      </c>
    </row>
    <row r="65" spans="1:6" ht="15" customHeight="1" x14ac:dyDescent="0.3">
      <c r="A65" s="35"/>
      <c r="B65" s="55"/>
      <c r="C65" s="37"/>
      <c r="D65" s="38"/>
      <c r="E65" s="39"/>
      <c r="F65" s="56"/>
    </row>
    <row r="66" spans="1:6" ht="13.8" x14ac:dyDescent="0.3">
      <c r="A66" s="19" t="s">
        <v>9</v>
      </c>
      <c r="B66" s="20" t="s">
        <v>28</v>
      </c>
      <c r="C66" s="51"/>
      <c r="D66" s="21"/>
      <c r="E66" s="52"/>
      <c r="F66" s="23"/>
    </row>
    <row r="67" spans="1:6" ht="13.8" x14ac:dyDescent="0.3">
      <c r="A67" s="53"/>
      <c r="B67" s="54"/>
      <c r="C67" s="48"/>
      <c r="D67" s="6"/>
      <c r="E67" s="49"/>
      <c r="F67" s="29">
        <f>C67*$E67</f>
        <v>0</v>
      </c>
    </row>
    <row r="68" spans="1:6" ht="69" x14ac:dyDescent="0.3">
      <c r="A68" s="83">
        <v>1102</v>
      </c>
      <c r="B68" s="115" t="s">
        <v>193</v>
      </c>
      <c r="C68" s="26">
        <f>2000*0.2</f>
        <v>400</v>
      </c>
      <c r="D68" s="27" t="s">
        <v>33</v>
      </c>
      <c r="E68" s="49"/>
      <c r="F68" s="29">
        <f>E68*C68</f>
        <v>0</v>
      </c>
    </row>
    <row r="69" spans="1:6" ht="13.8" x14ac:dyDescent="0.3">
      <c r="A69" s="53"/>
      <c r="B69" s="54"/>
      <c r="C69" s="48"/>
      <c r="D69" s="6"/>
      <c r="E69" s="49"/>
      <c r="F69" s="29">
        <f t="shared" ref="F69:F86" si="6">E69*C69</f>
        <v>0</v>
      </c>
    </row>
    <row r="70" spans="1:6" ht="96.6" x14ac:dyDescent="0.3">
      <c r="A70" s="83">
        <v>1111</v>
      </c>
      <c r="B70" s="85" t="s">
        <v>131</v>
      </c>
      <c r="C70" s="26">
        <v>650</v>
      </c>
      <c r="D70" s="27" t="s">
        <v>33</v>
      </c>
      <c r="E70" s="49"/>
      <c r="F70" s="29">
        <f t="shared" si="6"/>
        <v>0</v>
      </c>
    </row>
    <row r="71" spans="1:6" ht="13.8" x14ac:dyDescent="0.3">
      <c r="A71" s="53"/>
      <c r="B71" s="54"/>
      <c r="C71" s="48"/>
      <c r="D71" s="6"/>
      <c r="E71" s="49"/>
      <c r="F71" s="29">
        <f t="shared" si="6"/>
        <v>0</v>
      </c>
    </row>
    <row r="72" spans="1:6" ht="69" x14ac:dyDescent="0.3">
      <c r="A72" s="83">
        <v>1121</v>
      </c>
      <c r="B72" s="85" t="s">
        <v>105</v>
      </c>
      <c r="C72" s="134">
        <v>1910</v>
      </c>
      <c r="D72" s="27" t="s">
        <v>34</v>
      </c>
      <c r="E72" s="49"/>
      <c r="F72" s="29">
        <f t="shared" si="6"/>
        <v>0</v>
      </c>
    </row>
    <row r="73" spans="1:6" ht="13.8" x14ac:dyDescent="0.3">
      <c r="A73" s="53"/>
      <c r="B73" s="54"/>
      <c r="C73" s="48"/>
      <c r="D73" s="6"/>
      <c r="E73" s="39"/>
      <c r="F73" s="29">
        <f t="shared" si="6"/>
        <v>0</v>
      </c>
    </row>
    <row r="74" spans="1:6" ht="55.2" x14ac:dyDescent="0.3">
      <c r="A74" s="83">
        <v>1130</v>
      </c>
      <c r="B74" s="85" t="s">
        <v>45</v>
      </c>
      <c r="C74" s="134">
        <v>1910</v>
      </c>
      <c r="D74" s="27" t="s">
        <v>34</v>
      </c>
      <c r="E74" s="49"/>
      <c r="F74" s="29">
        <f t="shared" si="6"/>
        <v>0</v>
      </c>
    </row>
    <row r="75" spans="1:6" ht="13.8" x14ac:dyDescent="0.3">
      <c r="A75" s="53"/>
      <c r="B75" s="54"/>
      <c r="C75" s="48"/>
      <c r="D75" s="6"/>
      <c r="E75" s="49"/>
      <c r="F75" s="29">
        <f t="shared" si="6"/>
        <v>0</v>
      </c>
    </row>
    <row r="76" spans="1:6" ht="165.6" x14ac:dyDescent="0.3">
      <c r="A76" s="83">
        <v>1162</v>
      </c>
      <c r="B76" s="85" t="s">
        <v>197</v>
      </c>
      <c r="C76" s="26">
        <v>7</v>
      </c>
      <c r="D76" s="27" t="s">
        <v>36</v>
      </c>
      <c r="E76" s="49"/>
      <c r="F76" s="29">
        <f t="shared" si="6"/>
        <v>0</v>
      </c>
    </row>
    <row r="77" spans="1:6" ht="13.8" x14ac:dyDescent="0.3">
      <c r="A77" s="53"/>
      <c r="B77" s="54"/>
      <c r="C77" s="48"/>
      <c r="D77" s="6"/>
      <c r="E77" s="49"/>
      <c r="F77" s="29">
        <f t="shared" si="6"/>
        <v>0</v>
      </c>
    </row>
    <row r="78" spans="1:6" ht="165.6" x14ac:dyDescent="0.3">
      <c r="A78" s="83">
        <v>1163</v>
      </c>
      <c r="B78" s="85" t="s">
        <v>198</v>
      </c>
      <c r="C78" s="26">
        <v>4</v>
      </c>
      <c r="D78" s="27" t="s">
        <v>36</v>
      </c>
      <c r="E78" s="49"/>
      <c r="F78" s="29">
        <f t="shared" si="6"/>
        <v>0</v>
      </c>
    </row>
    <row r="79" spans="1:6" ht="13.8" x14ac:dyDescent="0.3">
      <c r="A79" s="53"/>
      <c r="B79" s="54"/>
      <c r="C79" s="48"/>
      <c r="D79" s="6"/>
      <c r="E79" s="49"/>
      <c r="F79" s="29">
        <f t="shared" si="6"/>
        <v>0</v>
      </c>
    </row>
    <row r="80" spans="1:6" ht="193.2" x14ac:dyDescent="0.3">
      <c r="A80" s="83">
        <v>1164</v>
      </c>
      <c r="B80" s="85" t="s">
        <v>199</v>
      </c>
      <c r="C80" s="26">
        <v>8</v>
      </c>
      <c r="D80" s="27" t="s">
        <v>36</v>
      </c>
      <c r="E80" s="49"/>
      <c r="F80" s="29">
        <f t="shared" si="6"/>
        <v>0</v>
      </c>
    </row>
    <row r="81" spans="1:6" ht="13.8" x14ac:dyDescent="0.3">
      <c r="A81" s="53"/>
      <c r="B81" s="54"/>
      <c r="C81" s="48"/>
      <c r="D81" s="6"/>
      <c r="E81" s="49"/>
      <c r="F81" s="29">
        <f t="shared" si="6"/>
        <v>0</v>
      </c>
    </row>
    <row r="82" spans="1:6" s="1" customFormat="1" ht="69" x14ac:dyDescent="0.3">
      <c r="A82" s="83">
        <v>1203</v>
      </c>
      <c r="B82" s="85" t="s">
        <v>46</v>
      </c>
      <c r="C82" s="48"/>
      <c r="D82" s="27"/>
      <c r="E82" s="28"/>
      <c r="F82" s="29">
        <f t="shared" si="6"/>
        <v>0</v>
      </c>
    </row>
    <row r="83" spans="1:6" s="1" customFormat="1" ht="15" x14ac:dyDescent="0.3">
      <c r="A83" s="83"/>
      <c r="B83" s="128" t="s">
        <v>200</v>
      </c>
      <c r="C83" s="133">
        <v>785</v>
      </c>
      <c r="D83" s="27" t="s">
        <v>33</v>
      </c>
      <c r="E83" s="28"/>
      <c r="F83" s="29">
        <f t="shared" si="6"/>
        <v>0</v>
      </c>
    </row>
    <row r="84" spans="1:6" s="1" customFormat="1" ht="15" x14ac:dyDescent="0.3">
      <c r="A84" s="83"/>
      <c r="B84" s="87" t="s">
        <v>104</v>
      </c>
      <c r="C84" s="48">
        <v>36</v>
      </c>
      <c r="D84" s="27" t="s">
        <v>33</v>
      </c>
      <c r="E84" s="28"/>
      <c r="F84" s="29">
        <f t="shared" si="6"/>
        <v>0</v>
      </c>
    </row>
    <row r="85" spans="1:6" s="1" customFormat="1" ht="15" x14ac:dyDescent="0.3">
      <c r="A85" s="83"/>
      <c r="B85" s="87" t="s">
        <v>92</v>
      </c>
      <c r="C85" s="48">
        <v>70</v>
      </c>
      <c r="D85" s="27" t="s">
        <v>33</v>
      </c>
      <c r="E85" s="28"/>
      <c r="F85" s="29">
        <f t="shared" ref="F85" si="7">E85*C85</f>
        <v>0</v>
      </c>
    </row>
    <row r="86" spans="1:6" ht="13.8" x14ac:dyDescent="0.3">
      <c r="A86" s="35"/>
      <c r="B86" s="36"/>
      <c r="C86" s="37"/>
      <c r="D86" s="38"/>
      <c r="E86" s="39"/>
      <c r="F86" s="29">
        <f t="shared" si="6"/>
        <v>0</v>
      </c>
    </row>
    <row r="87" spans="1:6" ht="14.4" thickBot="1" x14ac:dyDescent="0.35">
      <c r="A87" s="53"/>
      <c r="B87" s="54"/>
      <c r="C87" s="48"/>
      <c r="D87" s="6"/>
      <c r="E87" s="49"/>
      <c r="F87" s="29">
        <f>C87*$E87</f>
        <v>0</v>
      </c>
    </row>
    <row r="88" spans="1:6" ht="14.4" thickBot="1" x14ac:dyDescent="0.35">
      <c r="A88" s="40"/>
      <c r="B88" s="41" t="str">
        <f>CONCATENATE("Total ",A66," : ",B66)</f>
        <v>Total C : Terrassement Voirie</v>
      </c>
      <c r="C88" s="42"/>
      <c r="D88" s="43"/>
      <c r="E88" s="44"/>
      <c r="F88" s="45">
        <f>SUM(F68:F87)</f>
        <v>0</v>
      </c>
    </row>
    <row r="89" spans="1:6" ht="13.8" x14ac:dyDescent="0.3">
      <c r="A89" s="53"/>
      <c r="B89" s="54"/>
      <c r="C89" s="48"/>
      <c r="D89" s="6"/>
      <c r="E89" s="49"/>
      <c r="F89" s="29"/>
    </row>
    <row r="90" spans="1:6" ht="13.8" x14ac:dyDescent="0.3">
      <c r="A90" s="19" t="s">
        <v>10</v>
      </c>
      <c r="B90" s="20" t="s">
        <v>14</v>
      </c>
      <c r="C90" s="51"/>
      <c r="D90" s="21"/>
      <c r="E90" s="52"/>
      <c r="F90" s="23"/>
    </row>
    <row r="91" spans="1:6" ht="13.8" x14ac:dyDescent="0.3">
      <c r="A91" s="53"/>
      <c r="B91" s="54"/>
      <c r="C91" s="48"/>
      <c r="D91" s="6"/>
      <c r="E91" s="49"/>
      <c r="F91" s="29"/>
    </row>
    <row r="92" spans="1:6" s="1" customFormat="1" ht="53.25" customHeight="1" x14ac:dyDescent="0.3">
      <c r="A92" s="83">
        <v>1210</v>
      </c>
      <c r="B92" s="85" t="s">
        <v>86</v>
      </c>
      <c r="C92" s="48"/>
      <c r="D92" s="27"/>
      <c r="E92" s="28"/>
      <c r="F92" s="29">
        <f t="shared" ref="F92:F126" si="8">E92*C92</f>
        <v>0</v>
      </c>
    </row>
    <row r="93" spans="1:6" s="1" customFormat="1" ht="13.8" x14ac:dyDescent="0.3">
      <c r="A93" s="83"/>
      <c r="B93" s="87" t="s">
        <v>87</v>
      </c>
      <c r="C93" s="133">
        <v>1130</v>
      </c>
      <c r="D93" s="27" t="s">
        <v>34</v>
      </c>
      <c r="E93" s="28"/>
      <c r="F93" s="29">
        <f t="shared" si="8"/>
        <v>0</v>
      </c>
    </row>
    <row r="94" spans="1:6" s="1" customFormat="1" ht="13.8" x14ac:dyDescent="0.3">
      <c r="A94" s="83"/>
      <c r="B94" s="87" t="s">
        <v>113</v>
      </c>
      <c r="C94" s="48">
        <v>120</v>
      </c>
      <c r="D94" s="27" t="s">
        <v>34</v>
      </c>
      <c r="E94" s="28"/>
      <c r="F94" s="29">
        <f t="shared" si="8"/>
        <v>0</v>
      </c>
    </row>
    <row r="95" spans="1:6" s="1" customFormat="1" ht="13.8" x14ac:dyDescent="0.3">
      <c r="A95" s="83"/>
      <c r="B95" s="87" t="s">
        <v>124</v>
      </c>
      <c r="C95" s="48">
        <v>230</v>
      </c>
      <c r="D95" s="27" t="s">
        <v>34</v>
      </c>
      <c r="E95" s="28"/>
      <c r="F95" s="29">
        <f t="shared" si="8"/>
        <v>0</v>
      </c>
    </row>
    <row r="96" spans="1:6" s="1" customFormat="1" ht="13.8" x14ac:dyDescent="0.3">
      <c r="A96" s="83"/>
      <c r="B96" s="87"/>
      <c r="C96" s="48"/>
      <c r="D96" s="27"/>
      <c r="E96" s="28"/>
      <c r="F96" s="29">
        <f t="shared" si="8"/>
        <v>0</v>
      </c>
    </row>
    <row r="97" spans="1:6" s="1" customFormat="1" ht="167.4" customHeight="1" x14ac:dyDescent="0.3">
      <c r="A97" s="83">
        <v>1222</v>
      </c>
      <c r="B97" s="115" t="s">
        <v>119</v>
      </c>
      <c r="C97" s="26">
        <v>426</v>
      </c>
      <c r="D97" s="27" t="s">
        <v>34</v>
      </c>
      <c r="E97" s="49"/>
      <c r="F97" s="29">
        <f t="shared" si="8"/>
        <v>0</v>
      </c>
    </row>
    <row r="98" spans="1:6" ht="13.8" x14ac:dyDescent="0.3">
      <c r="A98" s="53"/>
      <c r="B98" s="54"/>
      <c r="C98" s="48"/>
      <c r="D98" s="6"/>
      <c r="E98" s="49"/>
      <c r="F98" s="29">
        <f t="shared" si="8"/>
        <v>0</v>
      </c>
    </row>
    <row r="99" spans="1:6" s="1" customFormat="1" ht="69" x14ac:dyDescent="0.3">
      <c r="A99" s="83">
        <v>1223</v>
      </c>
      <c r="B99" s="85" t="s">
        <v>88</v>
      </c>
      <c r="C99" s="26"/>
      <c r="D99" s="27"/>
      <c r="E99" s="28"/>
      <c r="F99" s="29">
        <f t="shared" si="8"/>
        <v>0</v>
      </c>
    </row>
    <row r="100" spans="1:6" s="1" customFormat="1" ht="13.8" x14ac:dyDescent="0.3">
      <c r="A100" s="83"/>
      <c r="B100" s="87" t="s">
        <v>116</v>
      </c>
      <c r="C100" s="48">
        <v>120</v>
      </c>
      <c r="D100" s="27" t="s">
        <v>34</v>
      </c>
      <c r="E100" s="28"/>
      <c r="F100" s="29">
        <f t="shared" si="8"/>
        <v>0</v>
      </c>
    </row>
    <row r="101" spans="1:6" ht="13.8" x14ac:dyDescent="0.3">
      <c r="A101" s="53"/>
      <c r="B101" s="54"/>
      <c r="C101" s="48"/>
      <c r="D101" s="6"/>
      <c r="E101" s="49"/>
      <c r="F101" s="29">
        <f t="shared" si="8"/>
        <v>0</v>
      </c>
    </row>
    <row r="102" spans="1:6" s="1" customFormat="1" ht="69" x14ac:dyDescent="0.3">
      <c r="A102" s="83">
        <v>1224</v>
      </c>
      <c r="B102" s="85" t="s">
        <v>89</v>
      </c>
      <c r="C102" s="26"/>
      <c r="D102" s="27"/>
      <c r="E102" s="28"/>
      <c r="F102" s="29">
        <f t="shared" si="8"/>
        <v>0</v>
      </c>
    </row>
    <row r="103" spans="1:6" s="1" customFormat="1" ht="13.8" x14ac:dyDescent="0.3">
      <c r="A103" s="83"/>
      <c r="B103" s="87" t="s">
        <v>93</v>
      </c>
      <c r="C103" s="133">
        <v>1130</v>
      </c>
      <c r="D103" s="27" t="s">
        <v>34</v>
      </c>
      <c r="E103" s="28"/>
      <c r="F103" s="29">
        <f t="shared" si="8"/>
        <v>0</v>
      </c>
    </row>
    <row r="104" spans="1:6" ht="13.8" x14ac:dyDescent="0.3">
      <c r="A104" s="53"/>
      <c r="B104" s="54"/>
      <c r="C104" s="48"/>
      <c r="D104" s="6"/>
      <c r="E104" s="49"/>
      <c r="F104" s="29">
        <f t="shared" si="8"/>
        <v>0</v>
      </c>
    </row>
    <row r="105" spans="1:6" s="1" customFormat="1" ht="124.2" x14ac:dyDescent="0.3">
      <c r="A105" s="83">
        <v>1240</v>
      </c>
      <c r="B105" s="85" t="s">
        <v>191</v>
      </c>
      <c r="C105" s="26"/>
      <c r="D105" s="27"/>
      <c r="E105" s="28"/>
      <c r="F105" s="29">
        <f t="shared" si="8"/>
        <v>0</v>
      </c>
    </row>
    <row r="106" spans="1:6" s="1" customFormat="1" ht="13.8" x14ac:dyDescent="0.3">
      <c r="A106" s="83"/>
      <c r="B106" s="87" t="s">
        <v>123</v>
      </c>
      <c r="C106" s="48">
        <v>35</v>
      </c>
      <c r="D106" s="27" t="s">
        <v>34</v>
      </c>
      <c r="E106" s="28"/>
      <c r="F106" s="29">
        <f t="shared" si="8"/>
        <v>0</v>
      </c>
    </row>
    <row r="107" spans="1:6" ht="13.8" x14ac:dyDescent="0.3">
      <c r="A107" s="53"/>
      <c r="B107" s="54"/>
      <c r="C107" s="48"/>
      <c r="D107" s="6"/>
      <c r="E107" s="49"/>
      <c r="F107" s="29">
        <f t="shared" ref="F107:F109" si="9">E107*C107</f>
        <v>0</v>
      </c>
    </row>
    <row r="108" spans="1:6" s="1" customFormat="1" ht="110.4" x14ac:dyDescent="0.3">
      <c r="A108" s="83">
        <v>1241</v>
      </c>
      <c r="B108" s="85" t="s">
        <v>121</v>
      </c>
      <c r="C108" s="26"/>
      <c r="D108" s="27"/>
      <c r="E108" s="28"/>
      <c r="F108" s="29">
        <f t="shared" si="9"/>
        <v>0</v>
      </c>
    </row>
    <row r="109" spans="1:6" s="1" customFormat="1" ht="13.8" x14ac:dyDescent="0.3">
      <c r="A109" s="83"/>
      <c r="B109" s="87" t="s">
        <v>122</v>
      </c>
      <c r="C109" s="48">
        <v>203</v>
      </c>
      <c r="D109" s="27" t="s">
        <v>34</v>
      </c>
      <c r="E109" s="28"/>
      <c r="F109" s="29">
        <f t="shared" si="9"/>
        <v>0</v>
      </c>
    </row>
    <row r="110" spans="1:6" ht="13.8" x14ac:dyDescent="0.3">
      <c r="A110" s="53"/>
      <c r="B110" s="54"/>
      <c r="C110" s="48"/>
      <c r="D110" s="6"/>
      <c r="E110" s="49"/>
      <c r="F110" s="29">
        <f t="shared" ref="F110:F112" si="10">E110*C110</f>
        <v>0</v>
      </c>
    </row>
    <row r="111" spans="1:6" s="1" customFormat="1" ht="41.4" x14ac:dyDescent="0.3">
      <c r="A111" s="83">
        <v>1242</v>
      </c>
      <c r="B111" s="145" t="s">
        <v>221</v>
      </c>
      <c r="C111" s="26"/>
      <c r="D111" s="27"/>
      <c r="E111" s="28"/>
      <c r="F111" s="29">
        <f t="shared" si="10"/>
        <v>0</v>
      </c>
    </row>
    <row r="112" spans="1:6" s="1" customFormat="1" ht="13.8" x14ac:dyDescent="0.3">
      <c r="A112" s="83"/>
      <c r="B112" s="87" t="s">
        <v>212</v>
      </c>
      <c r="C112" s="133">
        <v>16</v>
      </c>
      <c r="D112" s="136" t="s">
        <v>34</v>
      </c>
      <c r="E112" s="28"/>
      <c r="F112" s="29">
        <f t="shared" si="10"/>
        <v>0</v>
      </c>
    </row>
    <row r="113" spans="1:6" s="1" customFormat="1" ht="13.8" x14ac:dyDescent="0.3">
      <c r="A113" s="83"/>
      <c r="B113" s="85"/>
      <c r="C113" s="26"/>
      <c r="D113" s="27"/>
      <c r="E113" s="28"/>
      <c r="F113" s="29">
        <f t="shared" si="8"/>
        <v>0</v>
      </c>
    </row>
    <row r="114" spans="1:6" s="1" customFormat="1" ht="82.8" x14ac:dyDescent="0.3">
      <c r="A114" s="83">
        <v>1263</v>
      </c>
      <c r="B114" s="85" t="s">
        <v>90</v>
      </c>
      <c r="C114" s="26">
        <v>201</v>
      </c>
      <c r="D114" s="27" t="s">
        <v>36</v>
      </c>
      <c r="E114" s="28"/>
      <c r="F114" s="29">
        <f t="shared" si="8"/>
        <v>0</v>
      </c>
    </row>
    <row r="115" spans="1:6" s="1" customFormat="1" ht="13.8" x14ac:dyDescent="0.3">
      <c r="A115" s="83"/>
      <c r="B115" s="85"/>
      <c r="C115" s="26"/>
      <c r="D115" s="27"/>
      <c r="E115" s="28"/>
      <c r="F115" s="29">
        <f t="shared" ref="F115:F116" si="11">E115*C115</f>
        <v>0</v>
      </c>
    </row>
    <row r="116" spans="1:6" s="1" customFormat="1" ht="82.8" x14ac:dyDescent="0.3">
      <c r="A116" s="83">
        <v>1264</v>
      </c>
      <c r="B116" s="85" t="s">
        <v>189</v>
      </c>
      <c r="C116" s="26">
        <v>5</v>
      </c>
      <c r="D116" s="27" t="s">
        <v>36</v>
      </c>
      <c r="E116" s="28"/>
      <c r="F116" s="29">
        <f t="shared" si="11"/>
        <v>0</v>
      </c>
    </row>
    <row r="117" spans="1:6" s="1" customFormat="1" ht="13.8" x14ac:dyDescent="0.3">
      <c r="A117" s="83"/>
      <c r="B117" s="85"/>
      <c r="C117" s="26"/>
      <c r="D117" s="27"/>
      <c r="E117" s="28"/>
      <c r="F117" s="29">
        <f t="shared" si="8"/>
        <v>0</v>
      </c>
    </row>
    <row r="118" spans="1:6" s="1" customFormat="1" ht="82.8" x14ac:dyDescent="0.3">
      <c r="A118" s="83">
        <v>1268</v>
      </c>
      <c r="B118" s="85" t="s">
        <v>91</v>
      </c>
      <c r="C118" s="26"/>
      <c r="D118" s="27"/>
      <c r="E118" s="28"/>
      <c r="F118" s="29"/>
    </row>
    <row r="119" spans="1:6" s="1" customFormat="1" ht="13.8" x14ac:dyDescent="0.3">
      <c r="A119" s="83"/>
      <c r="B119" s="87" t="s">
        <v>214</v>
      </c>
      <c r="C119" s="134">
        <v>141</v>
      </c>
      <c r="D119" s="27" t="s">
        <v>36</v>
      </c>
      <c r="E119" s="28"/>
      <c r="F119" s="29">
        <f t="shared" ref="F119" si="12">E119*C119</f>
        <v>0</v>
      </c>
    </row>
    <row r="120" spans="1:6" s="1" customFormat="1" ht="13.8" x14ac:dyDescent="0.3">
      <c r="A120" s="83"/>
      <c r="B120" s="87" t="s">
        <v>213</v>
      </c>
      <c r="C120" s="26">
        <v>52</v>
      </c>
      <c r="D120" s="27" t="s">
        <v>36</v>
      </c>
      <c r="E120" s="28"/>
      <c r="F120" s="29">
        <f t="shared" ref="F120" si="13">E120*C120</f>
        <v>0</v>
      </c>
    </row>
    <row r="121" spans="1:6" s="1" customFormat="1" ht="13.8" x14ac:dyDescent="0.3">
      <c r="A121" s="83"/>
      <c r="B121" s="85"/>
      <c r="C121" s="26"/>
      <c r="D121" s="27"/>
      <c r="E121" s="28"/>
      <c r="F121" s="29">
        <f t="shared" si="8"/>
        <v>0</v>
      </c>
    </row>
    <row r="122" spans="1:6" s="1" customFormat="1" ht="55.2" x14ac:dyDescent="0.3">
      <c r="A122" s="83">
        <v>1672</v>
      </c>
      <c r="B122" s="85" t="s">
        <v>118</v>
      </c>
      <c r="C122" s="26">
        <v>20</v>
      </c>
      <c r="D122" s="27" t="s">
        <v>36</v>
      </c>
      <c r="E122" s="28"/>
      <c r="F122" s="29">
        <f t="shared" si="8"/>
        <v>0</v>
      </c>
    </row>
    <row r="123" spans="1:6" s="1" customFormat="1" ht="13.8" x14ac:dyDescent="0.3">
      <c r="A123" s="83"/>
      <c r="B123" s="85"/>
      <c r="C123" s="26"/>
      <c r="D123" s="27"/>
      <c r="E123" s="28"/>
      <c r="F123" s="29">
        <f t="shared" si="8"/>
        <v>0</v>
      </c>
    </row>
    <row r="124" spans="1:6" s="1" customFormat="1" ht="151.80000000000001" x14ac:dyDescent="0.3">
      <c r="A124" s="83">
        <v>1642</v>
      </c>
      <c r="B124" s="85" t="s">
        <v>208</v>
      </c>
      <c r="C124" s="26">
        <v>12</v>
      </c>
      <c r="D124" s="27" t="s">
        <v>36</v>
      </c>
      <c r="E124" s="28"/>
      <c r="F124" s="29">
        <f t="shared" si="8"/>
        <v>0</v>
      </c>
    </row>
    <row r="125" spans="1:6" s="1" customFormat="1" ht="13.8" x14ac:dyDescent="0.3">
      <c r="A125" s="83"/>
      <c r="B125" s="85"/>
      <c r="C125" s="26"/>
      <c r="D125" s="27"/>
      <c r="E125" s="28"/>
      <c r="F125" s="29">
        <f t="shared" si="8"/>
        <v>0</v>
      </c>
    </row>
    <row r="126" spans="1:6" s="1" customFormat="1" ht="100.2" customHeight="1" x14ac:dyDescent="0.3">
      <c r="A126" s="83">
        <v>9068</v>
      </c>
      <c r="B126" s="84" t="s">
        <v>114</v>
      </c>
      <c r="C126" s="26">
        <v>4</v>
      </c>
      <c r="D126" s="27" t="s">
        <v>36</v>
      </c>
      <c r="E126" s="28"/>
      <c r="F126" s="29">
        <f t="shared" si="8"/>
        <v>0</v>
      </c>
    </row>
    <row r="127" spans="1:6" s="1" customFormat="1" ht="13.8" x14ac:dyDescent="0.3">
      <c r="A127" s="113"/>
      <c r="B127" s="114"/>
      <c r="C127" s="26"/>
      <c r="D127" s="27"/>
      <c r="E127" s="28"/>
      <c r="F127" s="29">
        <f t="shared" ref="F127" si="14">C127*$E127</f>
        <v>0</v>
      </c>
    </row>
    <row r="128" spans="1:6" s="1" customFormat="1" ht="69" x14ac:dyDescent="0.3">
      <c r="A128" s="83">
        <v>9069</v>
      </c>
      <c r="B128" s="84" t="s">
        <v>115</v>
      </c>
      <c r="C128" s="26">
        <v>7</v>
      </c>
      <c r="D128" s="27" t="s">
        <v>36</v>
      </c>
      <c r="E128" s="28"/>
      <c r="F128" s="29">
        <f>C128*$E128</f>
        <v>0</v>
      </c>
    </row>
    <row r="129" spans="1:6" s="1" customFormat="1" ht="14.4" thickBot="1" x14ac:dyDescent="0.35">
      <c r="A129" s="83"/>
      <c r="B129" s="84"/>
      <c r="C129" s="26"/>
      <c r="D129" s="27"/>
      <c r="E129" s="28"/>
      <c r="F129" s="29"/>
    </row>
    <row r="130" spans="1:6" ht="14.4" thickBot="1" x14ac:dyDescent="0.35">
      <c r="A130" s="40"/>
      <c r="B130" s="41" t="str">
        <f>CONCATENATE("Total ",A90," : ",B90)</f>
        <v>Total D : Voirie</v>
      </c>
      <c r="C130" s="42"/>
      <c r="D130" s="43"/>
      <c r="E130" s="44"/>
      <c r="F130" s="45">
        <f>SUM(F92:F128)</f>
        <v>0</v>
      </c>
    </row>
    <row r="131" spans="1:6" ht="13.8" x14ac:dyDescent="0.3">
      <c r="A131" s="35"/>
      <c r="B131" s="55"/>
      <c r="C131" s="37"/>
      <c r="D131" s="38"/>
      <c r="E131" s="39"/>
      <c r="F131" s="56"/>
    </row>
    <row r="132" spans="1:6" ht="13.8" x14ac:dyDescent="0.3">
      <c r="A132" s="57" t="s">
        <v>12</v>
      </c>
      <c r="B132" s="58" t="s">
        <v>164</v>
      </c>
      <c r="C132" s="51"/>
      <c r="D132" s="21"/>
      <c r="E132" s="52"/>
      <c r="F132" s="23"/>
    </row>
    <row r="133" spans="1:6" ht="13.8" x14ac:dyDescent="0.3">
      <c r="A133" s="53"/>
      <c r="B133" s="54"/>
      <c r="C133" s="48"/>
      <c r="D133" s="6"/>
      <c r="E133" s="49"/>
      <c r="F133" s="29">
        <f>C133*$E133</f>
        <v>0</v>
      </c>
    </row>
    <row r="134" spans="1:6" s="106" customFormat="1" ht="13.8" x14ac:dyDescent="0.3">
      <c r="A134" s="100"/>
      <c r="B134" s="110"/>
      <c r="C134" s="111"/>
      <c r="D134" s="103"/>
      <c r="E134" s="108"/>
      <c r="F134" s="105">
        <f t="shared" ref="F134:F135" si="15">E134*C134</f>
        <v>0</v>
      </c>
    </row>
    <row r="135" spans="1:6" s="123" customFormat="1" ht="55.2" x14ac:dyDescent="0.3">
      <c r="A135" s="121">
        <v>1584</v>
      </c>
      <c r="B135" s="101" t="s">
        <v>166</v>
      </c>
      <c r="C135" s="102">
        <v>4</v>
      </c>
      <c r="D135" s="103" t="s">
        <v>52</v>
      </c>
      <c r="E135" s="104"/>
      <c r="F135" s="105">
        <f t="shared" si="15"/>
        <v>0</v>
      </c>
    </row>
    <row r="136" spans="1:6" s="123" customFormat="1" ht="13.8" x14ac:dyDescent="0.3">
      <c r="A136" s="121"/>
      <c r="B136" s="122"/>
      <c r="C136" s="102"/>
      <c r="D136" s="103"/>
      <c r="E136" s="104"/>
      <c r="F136" s="105"/>
    </row>
    <row r="137" spans="1:6" s="123" customFormat="1" ht="55.2" x14ac:dyDescent="0.3">
      <c r="A137" s="121">
        <v>1660</v>
      </c>
      <c r="B137" s="122" t="s">
        <v>167</v>
      </c>
      <c r="C137" s="102">
        <v>3</v>
      </c>
      <c r="D137" s="103" t="s">
        <v>52</v>
      </c>
      <c r="E137" s="104"/>
      <c r="F137" s="105">
        <f>E137*C137</f>
        <v>0</v>
      </c>
    </row>
    <row r="138" spans="1:6" s="106" customFormat="1" ht="13.8" x14ac:dyDescent="0.3">
      <c r="A138" s="100"/>
      <c r="B138" s="101"/>
      <c r="C138" s="102"/>
      <c r="D138" s="103"/>
      <c r="E138" s="104"/>
      <c r="F138" s="105">
        <f t="shared" ref="F138:F139" si="16">E138*C138</f>
        <v>0</v>
      </c>
    </row>
    <row r="139" spans="1:6" s="123" customFormat="1" ht="55.2" x14ac:dyDescent="0.3">
      <c r="A139" s="121">
        <v>1661</v>
      </c>
      <c r="B139" s="101" t="s">
        <v>165</v>
      </c>
      <c r="C139" s="102">
        <v>1</v>
      </c>
      <c r="D139" s="103" t="s">
        <v>52</v>
      </c>
      <c r="E139" s="104"/>
      <c r="F139" s="105">
        <f t="shared" si="16"/>
        <v>0</v>
      </c>
    </row>
    <row r="140" spans="1:6" s="106" customFormat="1" ht="13.8" x14ac:dyDescent="0.3">
      <c r="A140" s="100"/>
      <c r="B140" s="107"/>
      <c r="C140" s="102"/>
      <c r="D140" s="103"/>
      <c r="E140" s="108"/>
      <c r="F140" s="105"/>
    </row>
    <row r="141" spans="1:6" s="106" customFormat="1" ht="41.4" x14ac:dyDescent="0.3">
      <c r="A141" s="100">
        <v>1672</v>
      </c>
      <c r="B141" s="107" t="s">
        <v>168</v>
      </c>
      <c r="C141" s="102">
        <v>2</v>
      </c>
      <c r="D141" s="103" t="s">
        <v>52</v>
      </c>
      <c r="E141" s="108"/>
      <c r="F141" s="105">
        <f t="shared" ref="F141" si="17">E141*C141</f>
        <v>0</v>
      </c>
    </row>
    <row r="142" spans="1:6" s="106" customFormat="1" ht="13.8" x14ac:dyDescent="0.3">
      <c r="A142" s="100"/>
      <c r="B142" s="101"/>
      <c r="C142" s="102"/>
      <c r="D142" s="103"/>
      <c r="E142" s="104"/>
      <c r="F142" s="105">
        <f t="shared" ref="F142" si="18">E142*C142</f>
        <v>0</v>
      </c>
    </row>
    <row r="143" spans="1:6" s="106" customFormat="1" ht="56.7" customHeight="1" x14ac:dyDescent="0.3">
      <c r="A143" s="100">
        <v>1683</v>
      </c>
      <c r="B143" s="101" t="s">
        <v>94</v>
      </c>
      <c r="C143" s="102"/>
      <c r="D143" s="103"/>
      <c r="E143" s="104"/>
      <c r="F143" s="105"/>
    </row>
    <row r="144" spans="1:6" s="106" customFormat="1" ht="13.8" x14ac:dyDescent="0.3">
      <c r="A144" s="100"/>
      <c r="B144" s="109" t="s">
        <v>117</v>
      </c>
      <c r="C144" s="102">
        <v>30</v>
      </c>
      <c r="D144" s="103" t="s">
        <v>36</v>
      </c>
      <c r="E144" s="104"/>
      <c r="F144" s="105">
        <f t="shared" ref="F144:F147" si="19">E144*C144</f>
        <v>0</v>
      </c>
    </row>
    <row r="145" spans="1:6" s="106" customFormat="1" ht="13.8" x14ac:dyDescent="0.3">
      <c r="A145" s="100"/>
      <c r="B145" s="109" t="s">
        <v>95</v>
      </c>
      <c r="C145" s="102">
        <v>110</v>
      </c>
      <c r="D145" s="103" t="s">
        <v>36</v>
      </c>
      <c r="E145" s="104"/>
      <c r="F145" s="105">
        <f t="shared" si="19"/>
        <v>0</v>
      </c>
    </row>
    <row r="146" spans="1:6" s="106" customFormat="1" ht="13.8" x14ac:dyDescent="0.3">
      <c r="A146" s="100"/>
      <c r="B146" s="101"/>
      <c r="C146" s="102"/>
      <c r="D146" s="103"/>
      <c r="E146" s="104"/>
      <c r="F146" s="105">
        <f t="shared" si="19"/>
        <v>0</v>
      </c>
    </row>
    <row r="147" spans="1:6" s="106" customFormat="1" ht="55.95" customHeight="1" x14ac:dyDescent="0.3">
      <c r="A147" s="100">
        <v>1681</v>
      </c>
      <c r="B147" s="101" t="s">
        <v>96</v>
      </c>
      <c r="C147" s="102">
        <v>7</v>
      </c>
      <c r="D147" s="103" t="s">
        <v>36</v>
      </c>
      <c r="E147" s="104"/>
      <c r="F147" s="105">
        <f t="shared" si="19"/>
        <v>0</v>
      </c>
    </row>
    <row r="148" spans="1:6" s="106" customFormat="1" ht="13.8" x14ac:dyDescent="0.3">
      <c r="A148" s="100"/>
      <c r="B148" s="101"/>
      <c r="C148" s="102"/>
      <c r="D148" s="103"/>
      <c r="E148" s="104"/>
      <c r="F148" s="105">
        <f t="shared" ref="F148:F153" si="20">E148*C148</f>
        <v>0</v>
      </c>
    </row>
    <row r="149" spans="1:6" s="106" customFormat="1" ht="69" x14ac:dyDescent="0.3">
      <c r="A149" s="100">
        <v>1688</v>
      </c>
      <c r="B149" s="101" t="s">
        <v>97</v>
      </c>
      <c r="C149" s="102">
        <v>4</v>
      </c>
      <c r="D149" s="103" t="s">
        <v>52</v>
      </c>
      <c r="E149" s="104"/>
      <c r="F149" s="105">
        <f t="shared" si="20"/>
        <v>0</v>
      </c>
    </row>
    <row r="150" spans="1:6" s="106" customFormat="1" ht="13.8" x14ac:dyDescent="0.3">
      <c r="A150" s="100"/>
      <c r="B150" s="101"/>
      <c r="C150" s="102"/>
      <c r="D150" s="103"/>
      <c r="E150" s="104"/>
      <c r="F150" s="105">
        <f t="shared" si="20"/>
        <v>0</v>
      </c>
    </row>
    <row r="151" spans="1:6" s="106" customFormat="1" ht="69" x14ac:dyDescent="0.3">
      <c r="A151" s="100">
        <v>1688</v>
      </c>
      <c r="B151" s="101" t="s">
        <v>98</v>
      </c>
      <c r="C151" s="102">
        <v>4</v>
      </c>
      <c r="D151" s="103" t="s">
        <v>52</v>
      </c>
      <c r="E151" s="104"/>
      <c r="F151" s="105">
        <f t="shared" si="20"/>
        <v>0</v>
      </c>
    </row>
    <row r="152" spans="1:6" s="106" customFormat="1" ht="13.8" x14ac:dyDescent="0.3">
      <c r="A152" s="100"/>
      <c r="B152" s="101"/>
      <c r="C152" s="102"/>
      <c r="D152" s="103"/>
      <c r="E152" s="104"/>
      <c r="F152" s="105">
        <f t="shared" si="20"/>
        <v>0</v>
      </c>
    </row>
    <row r="153" spans="1:6" s="106" customFormat="1" ht="82.8" x14ac:dyDescent="0.3">
      <c r="A153" s="100">
        <v>1686</v>
      </c>
      <c r="B153" s="101" t="s">
        <v>169</v>
      </c>
      <c r="C153" s="135">
        <v>1</v>
      </c>
      <c r="D153" s="103" t="s">
        <v>52</v>
      </c>
      <c r="E153" s="104"/>
      <c r="F153" s="105">
        <f t="shared" si="20"/>
        <v>0</v>
      </c>
    </row>
    <row r="154" spans="1:6" ht="14.4" thickBot="1" x14ac:dyDescent="0.35">
      <c r="A154" s="53"/>
      <c r="B154" s="36"/>
      <c r="C154" s="48"/>
      <c r="D154" s="6"/>
      <c r="E154" s="49"/>
      <c r="F154" s="29">
        <f>C154*$E154</f>
        <v>0</v>
      </c>
    </row>
    <row r="155" spans="1:6" ht="14.4" thickBot="1" x14ac:dyDescent="0.35">
      <c r="A155" s="40"/>
      <c r="B155" s="41" t="str">
        <f>CONCATENATE("Total ",A132," : ",B132)</f>
        <v>Total E : Signalisation -  Support vélo</v>
      </c>
      <c r="C155" s="42"/>
      <c r="D155" s="43"/>
      <c r="E155" s="44"/>
      <c r="F155" s="45">
        <f>SUM(F133:F154)</f>
        <v>0</v>
      </c>
    </row>
    <row r="156" spans="1:6" ht="13.8" x14ac:dyDescent="0.3">
      <c r="A156" s="53"/>
      <c r="B156" s="54"/>
      <c r="C156" s="48"/>
      <c r="D156" s="6"/>
      <c r="E156" s="49"/>
      <c r="F156" s="29"/>
    </row>
    <row r="157" spans="1:6" ht="13.8" x14ac:dyDescent="0.3">
      <c r="A157" s="19" t="s">
        <v>13</v>
      </c>
      <c r="B157" s="20" t="s">
        <v>210</v>
      </c>
      <c r="C157" s="51"/>
      <c r="D157" s="21"/>
      <c r="E157" s="52"/>
      <c r="F157" s="23"/>
    </row>
    <row r="158" spans="1:6" ht="13.8" x14ac:dyDescent="0.3">
      <c r="A158" s="53"/>
      <c r="B158" s="54"/>
      <c r="C158" s="48"/>
      <c r="D158" s="6"/>
      <c r="E158" s="49"/>
      <c r="F158" s="29"/>
    </row>
    <row r="159" spans="1:6" s="1" customFormat="1" ht="55.2" x14ac:dyDescent="0.3">
      <c r="A159" s="83">
        <v>1105</v>
      </c>
      <c r="B159" s="85" t="s">
        <v>195</v>
      </c>
      <c r="C159" s="26"/>
      <c r="D159" s="27"/>
      <c r="E159" s="28"/>
      <c r="F159" s="29">
        <f>E159*C159</f>
        <v>0</v>
      </c>
    </row>
    <row r="160" spans="1:6" s="1" customFormat="1" ht="15" x14ac:dyDescent="0.3">
      <c r="A160" s="83"/>
      <c r="B160" s="117" t="s">
        <v>159</v>
      </c>
      <c r="C160" s="26">
        <v>450</v>
      </c>
      <c r="D160" s="27" t="s">
        <v>33</v>
      </c>
      <c r="E160" s="28"/>
      <c r="F160" s="29">
        <f t="shared" ref="F160:F177" si="21">E160*C160</f>
        <v>0</v>
      </c>
    </row>
    <row r="161" spans="1:6" s="1" customFormat="1" ht="13.8" x14ac:dyDescent="0.3">
      <c r="A161" s="83"/>
      <c r="B161" s="115"/>
      <c r="C161" s="26"/>
      <c r="D161" s="27"/>
      <c r="E161" s="49"/>
      <c r="F161" s="29">
        <f t="shared" si="21"/>
        <v>0</v>
      </c>
    </row>
    <row r="162" spans="1:6" s="1" customFormat="1" ht="27.6" x14ac:dyDescent="0.3">
      <c r="A162" s="83">
        <v>9013</v>
      </c>
      <c r="B162" s="85" t="s">
        <v>160</v>
      </c>
      <c r="C162" s="26">
        <v>1500</v>
      </c>
      <c r="D162" s="27" t="s">
        <v>34</v>
      </c>
      <c r="E162" s="28"/>
      <c r="F162" s="29">
        <f t="shared" si="21"/>
        <v>0</v>
      </c>
    </row>
    <row r="163" spans="1:6" s="1" customFormat="1" ht="13.8" x14ac:dyDescent="0.3">
      <c r="A163" s="113"/>
      <c r="B163" s="118"/>
      <c r="C163" s="48"/>
      <c r="D163" s="27"/>
      <c r="E163" s="28"/>
      <c r="F163" s="29">
        <f t="shared" si="21"/>
        <v>0</v>
      </c>
    </row>
    <row r="164" spans="1:6" ht="27.6" x14ac:dyDescent="0.3">
      <c r="A164" s="83">
        <v>9014</v>
      </c>
      <c r="B164" s="85" t="s">
        <v>161</v>
      </c>
      <c r="C164" s="48">
        <v>1500</v>
      </c>
      <c r="D164" s="6" t="s">
        <v>34</v>
      </c>
      <c r="E164" s="49"/>
      <c r="F164" s="29">
        <f t="shared" si="21"/>
        <v>0</v>
      </c>
    </row>
    <row r="165" spans="1:6" s="1" customFormat="1" ht="13.8" x14ac:dyDescent="0.3">
      <c r="A165" s="113"/>
      <c r="B165" s="118"/>
      <c r="C165" s="26"/>
      <c r="D165" s="27"/>
      <c r="E165" s="28"/>
      <c r="F165" s="29">
        <f t="shared" si="21"/>
        <v>0</v>
      </c>
    </row>
    <row r="166" spans="1:6" s="1" customFormat="1" ht="110.4" x14ac:dyDescent="0.3">
      <c r="A166" s="83">
        <v>9015</v>
      </c>
      <c r="B166" s="85" t="s">
        <v>162</v>
      </c>
      <c r="C166" s="48">
        <v>1500</v>
      </c>
      <c r="D166" s="27" t="s">
        <v>34</v>
      </c>
      <c r="E166" s="28"/>
      <c r="F166" s="29">
        <f t="shared" si="21"/>
        <v>0</v>
      </c>
    </row>
    <row r="167" spans="1:6" s="1" customFormat="1" ht="13.8" x14ac:dyDescent="0.3">
      <c r="A167" s="119"/>
      <c r="B167" s="120"/>
      <c r="C167" s="26"/>
      <c r="D167" s="27"/>
      <c r="E167" s="28"/>
      <c r="F167" s="29">
        <f t="shared" si="21"/>
        <v>0</v>
      </c>
    </row>
    <row r="168" spans="1:6" s="1" customFormat="1" ht="193.2" x14ac:dyDescent="0.3">
      <c r="A168" s="83">
        <v>9102</v>
      </c>
      <c r="B168" s="84" t="s">
        <v>163</v>
      </c>
      <c r="C168" s="48">
        <v>1500</v>
      </c>
      <c r="D168" s="27" t="s">
        <v>34</v>
      </c>
      <c r="E168" s="28"/>
      <c r="F168" s="29">
        <f t="shared" si="21"/>
        <v>0</v>
      </c>
    </row>
    <row r="169" spans="1:6" s="1" customFormat="1" ht="13.8" x14ac:dyDescent="0.3">
      <c r="A169" s="83"/>
      <c r="B169" s="84"/>
      <c r="C169" s="48"/>
      <c r="D169" s="27"/>
      <c r="E169" s="28"/>
      <c r="F169" s="29">
        <f t="shared" ref="F169:F170" si="22">E169*C169</f>
        <v>0</v>
      </c>
    </row>
    <row r="170" spans="1:6" s="1" customFormat="1" ht="110.4" x14ac:dyDescent="0.3">
      <c r="A170" s="83">
        <v>9105</v>
      </c>
      <c r="B170" s="84" t="s">
        <v>215</v>
      </c>
      <c r="C170" s="48">
        <v>1</v>
      </c>
      <c r="D170" s="27" t="s">
        <v>183</v>
      </c>
      <c r="E170" s="28"/>
      <c r="F170" s="29">
        <f t="shared" si="22"/>
        <v>0</v>
      </c>
    </row>
    <row r="171" spans="1:6" s="1" customFormat="1" ht="13.8" x14ac:dyDescent="0.3">
      <c r="A171" s="83"/>
      <c r="B171" s="84"/>
      <c r="C171" s="48"/>
      <c r="D171" s="27"/>
      <c r="E171" s="28"/>
      <c r="F171" s="29">
        <f t="shared" si="21"/>
        <v>0</v>
      </c>
    </row>
    <row r="172" spans="1:6" s="1" customFormat="1" ht="69" x14ac:dyDescent="0.3">
      <c r="A172" s="83">
        <v>9120</v>
      </c>
      <c r="B172" s="84" t="s">
        <v>180</v>
      </c>
      <c r="C172" s="48">
        <v>5</v>
      </c>
      <c r="D172" s="27" t="s">
        <v>52</v>
      </c>
      <c r="E172" s="28"/>
      <c r="F172" s="29">
        <f t="shared" si="21"/>
        <v>0</v>
      </c>
    </row>
    <row r="173" spans="1:6" s="1" customFormat="1" ht="13.8" x14ac:dyDescent="0.3">
      <c r="A173" s="83"/>
      <c r="B173" s="84"/>
      <c r="C173" s="48"/>
      <c r="D173" s="27"/>
      <c r="E173" s="28"/>
      <c r="F173" s="29">
        <f t="shared" si="21"/>
        <v>0</v>
      </c>
    </row>
    <row r="174" spans="1:6" s="1" customFormat="1" ht="41.4" x14ac:dyDescent="0.3">
      <c r="A174" s="83">
        <v>9121</v>
      </c>
      <c r="B174" s="84" t="s">
        <v>181</v>
      </c>
      <c r="C174" s="48">
        <v>5</v>
      </c>
      <c r="D174" s="27" t="s">
        <v>52</v>
      </c>
      <c r="E174" s="28"/>
      <c r="F174" s="29">
        <f t="shared" si="21"/>
        <v>0</v>
      </c>
    </row>
    <row r="175" spans="1:6" s="1" customFormat="1" ht="13.8" x14ac:dyDescent="0.3">
      <c r="A175" s="83"/>
      <c r="B175" s="84"/>
      <c r="C175" s="48"/>
      <c r="D175" s="27"/>
      <c r="E175" s="28"/>
      <c r="F175" s="29">
        <f t="shared" si="21"/>
        <v>0</v>
      </c>
    </row>
    <row r="176" spans="1:6" s="1" customFormat="1" ht="41.4" x14ac:dyDescent="0.3">
      <c r="A176" s="83">
        <v>9122</v>
      </c>
      <c r="B176" s="84" t="s">
        <v>182</v>
      </c>
      <c r="C176" s="48">
        <v>10</v>
      </c>
      <c r="D176" s="27" t="s">
        <v>52</v>
      </c>
      <c r="E176" s="28"/>
      <c r="F176" s="29">
        <f t="shared" si="21"/>
        <v>0</v>
      </c>
    </row>
    <row r="177" spans="1:6" s="1" customFormat="1" ht="14.4" thickBot="1" x14ac:dyDescent="0.35">
      <c r="A177" s="83"/>
      <c r="B177" s="84"/>
      <c r="C177" s="26"/>
      <c r="D177" s="27"/>
      <c r="E177" s="28"/>
      <c r="F177" s="29">
        <f t="shared" si="21"/>
        <v>0</v>
      </c>
    </row>
    <row r="178" spans="1:6" ht="28.2" thickBot="1" x14ac:dyDescent="0.35">
      <c r="A178" s="40"/>
      <c r="B178" s="41" t="str">
        <f>CONCATENATE("Total ",A157," : ",B157)</f>
        <v>Total F : Remise en état des abords - Espaces Verts - Nichoirs</v>
      </c>
      <c r="C178" s="42"/>
      <c r="D178" s="43"/>
      <c r="E178" s="44"/>
      <c r="F178" s="45">
        <f>SUM(F159:F176)</f>
        <v>0</v>
      </c>
    </row>
    <row r="179" spans="1:6" ht="13.8" x14ac:dyDescent="0.3">
      <c r="A179" s="35"/>
      <c r="B179" s="55"/>
      <c r="C179" s="37"/>
      <c r="D179" s="38"/>
      <c r="E179" s="39"/>
      <c r="F179" s="56"/>
    </row>
    <row r="180" spans="1:6" ht="13.8" x14ac:dyDescent="0.3">
      <c r="A180" s="19" t="s">
        <v>15</v>
      </c>
      <c r="B180" s="58" t="s">
        <v>8</v>
      </c>
      <c r="C180" s="51"/>
      <c r="D180" s="21"/>
      <c r="E180" s="52"/>
      <c r="F180" s="23"/>
    </row>
    <row r="181" spans="1:6" ht="13.8" x14ac:dyDescent="0.3">
      <c r="A181" s="53"/>
      <c r="B181" s="54"/>
      <c r="C181" s="48"/>
      <c r="D181" s="6"/>
      <c r="E181" s="49"/>
      <c r="F181" s="29">
        <f>C181*$E181</f>
        <v>0</v>
      </c>
    </row>
    <row r="182" spans="1:6" ht="82.8" x14ac:dyDescent="0.3">
      <c r="A182" s="83">
        <v>2010</v>
      </c>
      <c r="B182" s="85" t="s">
        <v>47</v>
      </c>
      <c r="C182" s="26"/>
      <c r="D182" s="27"/>
      <c r="E182" s="49"/>
      <c r="F182" s="29"/>
    </row>
    <row r="183" spans="1:6" ht="13.8" x14ac:dyDescent="0.3">
      <c r="A183" s="83"/>
      <c r="B183" s="82" t="s">
        <v>48</v>
      </c>
      <c r="C183" s="26">
        <v>30</v>
      </c>
      <c r="D183" s="27" t="s">
        <v>36</v>
      </c>
      <c r="E183" s="49"/>
      <c r="F183" s="29">
        <f>E183*C183</f>
        <v>0</v>
      </c>
    </row>
    <row r="184" spans="1:6" ht="13.8" x14ac:dyDescent="0.3">
      <c r="A184" s="83"/>
      <c r="B184" s="87" t="s">
        <v>49</v>
      </c>
      <c r="C184" s="26">
        <v>30</v>
      </c>
      <c r="D184" s="27" t="s">
        <v>36</v>
      </c>
      <c r="E184" s="49"/>
      <c r="F184" s="29">
        <f t="shared" ref="F184:F200" si="23">E184*C184</f>
        <v>0</v>
      </c>
    </row>
    <row r="185" spans="1:6" ht="13.8" x14ac:dyDescent="0.3">
      <c r="A185" s="30"/>
      <c r="B185" s="31"/>
      <c r="C185" s="32"/>
      <c r="D185" s="33"/>
      <c r="E185" s="49"/>
      <c r="F185" s="29">
        <f t="shared" si="23"/>
        <v>0</v>
      </c>
    </row>
    <row r="186" spans="1:6" ht="34.200000000000003" customHeight="1" x14ac:dyDescent="0.3">
      <c r="A186" s="83">
        <v>2034</v>
      </c>
      <c r="B186" s="85" t="s">
        <v>50</v>
      </c>
      <c r="C186" s="26">
        <v>25</v>
      </c>
      <c r="D186" s="27" t="s">
        <v>36</v>
      </c>
      <c r="E186" s="49"/>
      <c r="F186" s="29">
        <f t="shared" si="23"/>
        <v>0</v>
      </c>
    </row>
    <row r="187" spans="1:6" ht="13.8" x14ac:dyDescent="0.3">
      <c r="A187" s="53"/>
      <c r="B187" s="54"/>
      <c r="C187" s="48"/>
      <c r="D187" s="6"/>
      <c r="E187" s="49"/>
      <c r="F187" s="29">
        <f t="shared" si="23"/>
        <v>0</v>
      </c>
    </row>
    <row r="188" spans="1:6" ht="82.8" x14ac:dyDescent="0.3">
      <c r="A188" s="83">
        <v>2126</v>
      </c>
      <c r="B188" s="85" t="s">
        <v>211</v>
      </c>
      <c r="C188" s="26">
        <v>60</v>
      </c>
      <c r="D188" s="27" t="s">
        <v>36</v>
      </c>
      <c r="E188" s="49"/>
      <c r="F188" s="29">
        <f t="shared" si="23"/>
        <v>0</v>
      </c>
    </row>
    <row r="189" spans="1:6" ht="13.8" x14ac:dyDescent="0.3">
      <c r="A189" s="30"/>
      <c r="B189" s="31"/>
      <c r="C189" s="32"/>
      <c r="D189" s="33"/>
      <c r="E189" s="49"/>
      <c r="F189" s="29">
        <f t="shared" si="23"/>
        <v>0</v>
      </c>
    </row>
    <row r="190" spans="1:6" ht="41.4" x14ac:dyDescent="0.3">
      <c r="A190" s="83">
        <v>2170</v>
      </c>
      <c r="B190" s="85" t="s">
        <v>51</v>
      </c>
      <c r="C190" s="26">
        <v>2</v>
      </c>
      <c r="D190" s="27" t="s">
        <v>52</v>
      </c>
      <c r="E190" s="49"/>
      <c r="F190" s="29">
        <f t="shared" si="23"/>
        <v>0</v>
      </c>
    </row>
    <row r="191" spans="1:6" ht="13.8" x14ac:dyDescent="0.3">
      <c r="A191" s="30"/>
      <c r="B191" s="31"/>
      <c r="C191" s="32"/>
      <c r="D191" s="33"/>
      <c r="E191" s="49"/>
      <c r="F191" s="29">
        <f t="shared" si="23"/>
        <v>0</v>
      </c>
    </row>
    <row r="192" spans="1:6" ht="82.8" x14ac:dyDescent="0.3">
      <c r="A192" s="83">
        <v>2205</v>
      </c>
      <c r="B192" s="85" t="s">
        <v>53</v>
      </c>
      <c r="C192" s="26">
        <v>3</v>
      </c>
      <c r="D192" s="27" t="s">
        <v>52</v>
      </c>
      <c r="E192" s="49"/>
      <c r="F192" s="29">
        <f t="shared" si="23"/>
        <v>0</v>
      </c>
    </row>
    <row r="193" spans="1:6" ht="13.8" x14ac:dyDescent="0.3">
      <c r="A193" s="30"/>
      <c r="B193" s="31"/>
      <c r="C193" s="32"/>
      <c r="D193" s="33"/>
      <c r="E193" s="49"/>
      <c r="F193" s="29">
        <f t="shared" si="23"/>
        <v>0</v>
      </c>
    </row>
    <row r="194" spans="1:6" ht="55.2" x14ac:dyDescent="0.3">
      <c r="A194" s="83">
        <v>2220</v>
      </c>
      <c r="B194" s="85" t="s">
        <v>54</v>
      </c>
      <c r="C194" s="26">
        <v>14</v>
      </c>
      <c r="D194" s="27" t="s">
        <v>55</v>
      </c>
      <c r="E194" s="49"/>
      <c r="F194" s="29">
        <f t="shared" si="23"/>
        <v>0</v>
      </c>
    </row>
    <row r="195" spans="1:6" ht="13.8" x14ac:dyDescent="0.3">
      <c r="A195" s="30"/>
      <c r="B195" s="31"/>
      <c r="C195" s="32"/>
      <c r="D195" s="33"/>
      <c r="E195" s="49"/>
      <c r="F195" s="29">
        <f t="shared" si="23"/>
        <v>0</v>
      </c>
    </row>
    <row r="196" spans="1:6" ht="55.2" x14ac:dyDescent="0.3">
      <c r="A196" s="83">
        <v>3020</v>
      </c>
      <c r="B196" s="85" t="s">
        <v>56</v>
      </c>
      <c r="C196" s="26">
        <v>3</v>
      </c>
      <c r="D196" s="27" t="s">
        <v>52</v>
      </c>
      <c r="E196" s="49"/>
      <c r="F196" s="29">
        <f t="shared" si="23"/>
        <v>0</v>
      </c>
    </row>
    <row r="197" spans="1:6" ht="13.8" x14ac:dyDescent="0.3">
      <c r="A197" s="30"/>
      <c r="B197" s="31"/>
      <c r="C197" s="32"/>
      <c r="D197" s="33"/>
      <c r="E197" s="49"/>
      <c r="F197" s="29">
        <f t="shared" si="23"/>
        <v>0</v>
      </c>
    </row>
    <row r="198" spans="1:6" ht="69" x14ac:dyDescent="0.3">
      <c r="A198" s="83">
        <v>2227</v>
      </c>
      <c r="B198" s="85" t="s">
        <v>57</v>
      </c>
      <c r="C198" s="26">
        <v>3</v>
      </c>
      <c r="D198" s="27" t="s">
        <v>52</v>
      </c>
      <c r="E198" s="49"/>
      <c r="F198" s="29">
        <f t="shared" si="23"/>
        <v>0</v>
      </c>
    </row>
    <row r="199" spans="1:6" ht="13.8" x14ac:dyDescent="0.3">
      <c r="A199" s="30"/>
      <c r="B199" s="31"/>
      <c r="C199" s="32"/>
      <c r="D199" s="33"/>
      <c r="E199" s="49"/>
      <c r="F199" s="29">
        <f t="shared" si="23"/>
        <v>0</v>
      </c>
    </row>
    <row r="200" spans="1:6" ht="55.2" x14ac:dyDescent="0.3">
      <c r="A200" s="83">
        <v>2320</v>
      </c>
      <c r="B200" s="85" t="s">
        <v>58</v>
      </c>
      <c r="C200" s="26">
        <v>1</v>
      </c>
      <c r="D200" s="27" t="s">
        <v>41</v>
      </c>
      <c r="E200" s="49"/>
      <c r="F200" s="29">
        <f t="shared" si="23"/>
        <v>0</v>
      </c>
    </row>
    <row r="201" spans="1:6" ht="14.4" thickBot="1" x14ac:dyDescent="0.35">
      <c r="A201" s="53"/>
      <c r="B201" s="54"/>
      <c r="C201" s="48"/>
      <c r="D201" s="6"/>
      <c r="E201" s="49"/>
      <c r="F201" s="29">
        <f>C201*$E201</f>
        <v>0</v>
      </c>
    </row>
    <row r="202" spans="1:6" ht="14.4" thickBot="1" x14ac:dyDescent="0.35">
      <c r="A202" s="40"/>
      <c r="B202" s="41" t="str">
        <f>CONCATENATE("Total ",A180," : ",B180)</f>
        <v>Total G : Eaux usées</v>
      </c>
      <c r="C202" s="42"/>
      <c r="D202" s="43"/>
      <c r="E202" s="44"/>
      <c r="F202" s="45">
        <f>SUM(F181:F201)</f>
        <v>0</v>
      </c>
    </row>
    <row r="203" spans="1:6" ht="13.8" x14ac:dyDescent="0.3">
      <c r="A203" s="35"/>
      <c r="B203" s="55"/>
      <c r="C203" s="37"/>
      <c r="D203" s="38"/>
      <c r="E203" s="39"/>
      <c r="F203" s="56"/>
    </row>
    <row r="204" spans="1:6" ht="13.8" x14ac:dyDescent="0.3">
      <c r="A204" s="57" t="s">
        <v>16</v>
      </c>
      <c r="B204" s="58" t="s">
        <v>134</v>
      </c>
      <c r="C204" s="51"/>
      <c r="D204" s="21"/>
      <c r="E204" s="52"/>
      <c r="F204" s="23"/>
    </row>
    <row r="205" spans="1:6" ht="13.8" x14ac:dyDescent="0.3">
      <c r="A205" s="53"/>
      <c r="B205" s="54"/>
      <c r="C205" s="48"/>
      <c r="D205" s="6"/>
      <c r="E205" s="49"/>
      <c r="F205" s="29">
        <f>C205*$E205</f>
        <v>0</v>
      </c>
    </row>
    <row r="206" spans="1:6" ht="84" customHeight="1" x14ac:dyDescent="0.3">
      <c r="A206" s="116">
        <v>2010</v>
      </c>
      <c r="B206" s="85" t="s">
        <v>59</v>
      </c>
      <c r="C206" s="26"/>
      <c r="D206" s="27"/>
      <c r="E206" s="28"/>
      <c r="F206" s="29"/>
    </row>
    <row r="207" spans="1:6" ht="13.8" x14ac:dyDescent="0.3">
      <c r="A207" s="116"/>
      <c r="B207" s="87" t="s">
        <v>126</v>
      </c>
      <c r="C207" s="26">
        <v>60</v>
      </c>
      <c r="D207" s="27" t="s">
        <v>36</v>
      </c>
      <c r="E207" s="28"/>
      <c r="F207" s="29">
        <f>E207*C207</f>
        <v>0</v>
      </c>
    </row>
    <row r="208" spans="1:6" ht="13.8" x14ac:dyDescent="0.3">
      <c r="A208" s="116"/>
      <c r="B208" s="82" t="s">
        <v>48</v>
      </c>
      <c r="C208" s="134">
        <v>260</v>
      </c>
      <c r="D208" s="136" t="s">
        <v>36</v>
      </c>
      <c r="E208" s="28"/>
      <c r="F208" s="29">
        <f>E208*C208</f>
        <v>0</v>
      </c>
    </row>
    <row r="209" spans="1:6" ht="13.8" x14ac:dyDescent="0.3">
      <c r="A209" s="116"/>
      <c r="B209" s="87" t="s">
        <v>49</v>
      </c>
      <c r="C209" s="26">
        <v>100</v>
      </c>
      <c r="D209" s="27" t="s">
        <v>36</v>
      </c>
      <c r="E209" s="28"/>
      <c r="F209" s="29">
        <f t="shared" ref="F209:F261" si="24">E209*C209</f>
        <v>0</v>
      </c>
    </row>
    <row r="210" spans="1:6" ht="13.8" x14ac:dyDescent="0.3">
      <c r="A210" s="116"/>
      <c r="B210" s="87" t="s">
        <v>60</v>
      </c>
      <c r="C210" s="26">
        <v>30</v>
      </c>
      <c r="D210" s="27" t="s">
        <v>36</v>
      </c>
      <c r="E210" s="28"/>
      <c r="F210" s="29">
        <f t="shared" si="24"/>
        <v>0</v>
      </c>
    </row>
    <row r="211" spans="1:6" ht="13.8" x14ac:dyDescent="0.3">
      <c r="A211" s="53"/>
      <c r="B211" s="54"/>
      <c r="C211" s="48"/>
      <c r="D211" s="6"/>
      <c r="E211" s="28"/>
      <c r="F211" s="29">
        <f t="shared" si="24"/>
        <v>0</v>
      </c>
    </row>
    <row r="212" spans="1:6" ht="41.4" x14ac:dyDescent="0.3">
      <c r="A212" s="116">
        <v>2034</v>
      </c>
      <c r="B212" s="85" t="s">
        <v>50</v>
      </c>
      <c r="C212" s="26"/>
      <c r="D212" s="27"/>
      <c r="E212" s="28"/>
      <c r="F212" s="29">
        <f t="shared" si="24"/>
        <v>0</v>
      </c>
    </row>
    <row r="213" spans="1:6" ht="13.8" x14ac:dyDescent="0.3">
      <c r="A213" s="116"/>
      <c r="B213" s="87" t="s">
        <v>126</v>
      </c>
      <c r="C213" s="26">
        <v>40</v>
      </c>
      <c r="D213" s="27" t="s">
        <v>36</v>
      </c>
      <c r="E213" s="28"/>
      <c r="F213" s="29">
        <f t="shared" ref="F213" si="25">E213*C213</f>
        <v>0</v>
      </c>
    </row>
    <row r="214" spans="1:6" ht="13.8" x14ac:dyDescent="0.3">
      <c r="A214" s="116"/>
      <c r="B214" s="87" t="s">
        <v>61</v>
      </c>
      <c r="C214" s="134">
        <v>250</v>
      </c>
      <c r="D214" s="136" t="s">
        <v>36</v>
      </c>
      <c r="E214" s="28"/>
      <c r="F214" s="29">
        <f t="shared" si="24"/>
        <v>0</v>
      </c>
    </row>
    <row r="215" spans="1:6" ht="13.8" x14ac:dyDescent="0.3">
      <c r="A215" s="116"/>
      <c r="B215" s="87" t="s">
        <v>49</v>
      </c>
      <c r="C215" s="26">
        <v>40</v>
      </c>
      <c r="D215" s="27" t="s">
        <v>36</v>
      </c>
      <c r="E215" s="28"/>
      <c r="F215" s="29">
        <f t="shared" si="24"/>
        <v>0</v>
      </c>
    </row>
    <row r="216" spans="1:6" ht="13.8" x14ac:dyDescent="0.3">
      <c r="A216" s="116"/>
      <c r="B216" s="87" t="s">
        <v>60</v>
      </c>
      <c r="C216" s="26">
        <v>25</v>
      </c>
      <c r="D216" s="27" t="s">
        <v>36</v>
      </c>
      <c r="E216" s="28"/>
      <c r="F216" s="29">
        <f t="shared" si="24"/>
        <v>0</v>
      </c>
    </row>
    <row r="217" spans="1:6" ht="13.8" x14ac:dyDescent="0.3">
      <c r="A217" s="35"/>
      <c r="B217" s="31"/>
      <c r="C217" s="32"/>
      <c r="D217" s="33"/>
      <c r="E217" s="28"/>
      <c r="F217" s="29">
        <f t="shared" si="24"/>
        <v>0</v>
      </c>
    </row>
    <row r="218" spans="1:6" ht="41.4" x14ac:dyDescent="0.3">
      <c r="A218" s="116">
        <v>4066</v>
      </c>
      <c r="B218" s="85" t="s">
        <v>128</v>
      </c>
      <c r="C218" s="26"/>
      <c r="D218" s="27"/>
      <c r="E218" s="28"/>
      <c r="F218" s="29"/>
    </row>
    <row r="219" spans="1:6" ht="13.8" x14ac:dyDescent="0.3">
      <c r="A219" s="116"/>
      <c r="B219" s="87" t="s">
        <v>127</v>
      </c>
      <c r="C219" s="26">
        <v>60</v>
      </c>
      <c r="D219" s="27" t="s">
        <v>36</v>
      </c>
      <c r="E219" s="28"/>
      <c r="F219" s="29">
        <f t="shared" si="24"/>
        <v>0</v>
      </c>
    </row>
    <row r="220" spans="1:6" ht="13.8" x14ac:dyDescent="0.3">
      <c r="A220" s="35"/>
      <c r="B220" s="31"/>
      <c r="C220" s="32"/>
      <c r="D220" s="33"/>
      <c r="E220" s="28"/>
      <c r="F220" s="29">
        <f t="shared" ref="F220:F221" si="26">E220*C220</f>
        <v>0</v>
      </c>
    </row>
    <row r="221" spans="1:6" ht="96.6" x14ac:dyDescent="0.3">
      <c r="A221" s="116">
        <v>2130</v>
      </c>
      <c r="B221" s="85" t="s">
        <v>201</v>
      </c>
      <c r="C221" s="134">
        <v>60</v>
      </c>
      <c r="D221" s="136" t="s">
        <v>36</v>
      </c>
      <c r="E221" s="28"/>
      <c r="F221" s="29">
        <f t="shared" si="26"/>
        <v>0</v>
      </c>
    </row>
    <row r="222" spans="1:6" ht="13.8" x14ac:dyDescent="0.3">
      <c r="A222" s="35"/>
      <c r="B222" s="31"/>
      <c r="C222" s="32"/>
      <c r="D222" s="33"/>
      <c r="E222" s="28"/>
      <c r="F222" s="29">
        <f t="shared" si="24"/>
        <v>0</v>
      </c>
    </row>
    <row r="223" spans="1:6" ht="96.6" x14ac:dyDescent="0.3">
      <c r="A223" s="116">
        <v>2130</v>
      </c>
      <c r="B223" s="85" t="s">
        <v>202</v>
      </c>
      <c r="C223" s="26">
        <v>80</v>
      </c>
      <c r="D223" s="27" t="s">
        <v>36</v>
      </c>
      <c r="E223" s="28"/>
      <c r="F223" s="29">
        <f t="shared" si="24"/>
        <v>0</v>
      </c>
    </row>
    <row r="224" spans="1:6" ht="13.8" x14ac:dyDescent="0.3">
      <c r="A224" s="53"/>
      <c r="B224" s="54"/>
      <c r="C224" s="48"/>
      <c r="D224" s="6"/>
      <c r="E224" s="28"/>
      <c r="F224" s="29">
        <f t="shared" si="24"/>
        <v>0</v>
      </c>
    </row>
    <row r="225" spans="1:6" ht="96.6" x14ac:dyDescent="0.3">
      <c r="A225" s="116">
        <v>2131</v>
      </c>
      <c r="B225" s="85" t="s">
        <v>203</v>
      </c>
      <c r="C225" s="26">
        <v>250</v>
      </c>
      <c r="D225" s="27" t="s">
        <v>36</v>
      </c>
      <c r="E225" s="28"/>
      <c r="F225" s="29">
        <f t="shared" si="24"/>
        <v>0</v>
      </c>
    </row>
    <row r="226" spans="1:6" ht="13.8" x14ac:dyDescent="0.3">
      <c r="A226" s="53"/>
      <c r="B226" s="54"/>
      <c r="C226" s="48"/>
      <c r="D226" s="6"/>
      <c r="E226" s="28"/>
      <c r="F226" s="29">
        <f t="shared" ref="F226:F227" si="27">E226*C226</f>
        <v>0</v>
      </c>
    </row>
    <row r="227" spans="1:6" ht="96.6" x14ac:dyDescent="0.3">
      <c r="A227" s="116">
        <v>2070</v>
      </c>
      <c r="B227" s="85" t="s">
        <v>142</v>
      </c>
      <c r="C227" s="26">
        <v>35</v>
      </c>
      <c r="D227" s="27" t="s">
        <v>36</v>
      </c>
      <c r="E227" s="28"/>
      <c r="F227" s="29">
        <f t="shared" si="27"/>
        <v>0</v>
      </c>
    </row>
    <row r="228" spans="1:6" ht="13.8" x14ac:dyDescent="0.3">
      <c r="A228" s="35"/>
      <c r="B228" s="31"/>
      <c r="C228" s="32"/>
      <c r="D228" s="33"/>
      <c r="E228" s="28"/>
      <c r="F228" s="29">
        <f t="shared" si="24"/>
        <v>0</v>
      </c>
    </row>
    <row r="229" spans="1:6" ht="41.4" x14ac:dyDescent="0.3">
      <c r="A229" s="116">
        <v>2170</v>
      </c>
      <c r="B229" s="85" t="s">
        <v>51</v>
      </c>
      <c r="C229" s="26">
        <v>1</v>
      </c>
      <c r="D229" s="27" t="s">
        <v>52</v>
      </c>
      <c r="E229" s="28"/>
      <c r="F229" s="29">
        <f t="shared" si="24"/>
        <v>0</v>
      </c>
    </row>
    <row r="230" spans="1:6" ht="13.8" x14ac:dyDescent="0.3">
      <c r="A230" s="35"/>
      <c r="B230" s="31"/>
      <c r="C230" s="32"/>
      <c r="D230" s="33"/>
      <c r="E230" s="28"/>
      <c r="F230" s="29">
        <f t="shared" si="24"/>
        <v>0</v>
      </c>
    </row>
    <row r="231" spans="1:6" ht="82.8" x14ac:dyDescent="0.3">
      <c r="A231" s="116">
        <v>2205</v>
      </c>
      <c r="B231" s="85" t="s">
        <v>53</v>
      </c>
      <c r="C231" s="26"/>
      <c r="D231" s="27"/>
      <c r="E231" s="28"/>
      <c r="F231" s="29">
        <f t="shared" si="24"/>
        <v>0</v>
      </c>
    </row>
    <row r="232" spans="1:6" ht="13.8" x14ac:dyDescent="0.3">
      <c r="A232" s="116"/>
      <c r="B232" s="87" t="s">
        <v>130</v>
      </c>
      <c r="C232" s="26">
        <v>2</v>
      </c>
      <c r="D232" s="27" t="s">
        <v>52</v>
      </c>
      <c r="E232" s="28"/>
      <c r="F232" s="29">
        <f t="shared" si="24"/>
        <v>0</v>
      </c>
    </row>
    <row r="233" spans="1:6" ht="13.8" x14ac:dyDescent="0.3">
      <c r="A233" s="116"/>
      <c r="B233" s="87" t="s">
        <v>129</v>
      </c>
      <c r="C233" s="26">
        <v>17</v>
      </c>
      <c r="D233" s="27" t="s">
        <v>52</v>
      </c>
      <c r="E233" s="28"/>
      <c r="F233" s="29">
        <f t="shared" ref="F233" si="28">E233*C233</f>
        <v>0</v>
      </c>
    </row>
    <row r="234" spans="1:6" ht="13.8" x14ac:dyDescent="0.3">
      <c r="A234" s="35"/>
      <c r="B234" s="31"/>
      <c r="C234" s="32"/>
      <c r="D234" s="33"/>
      <c r="E234" s="28"/>
      <c r="F234" s="29">
        <f t="shared" si="24"/>
        <v>0</v>
      </c>
    </row>
    <row r="235" spans="1:6" ht="55.2" x14ac:dyDescent="0.3">
      <c r="A235" s="116">
        <v>2220</v>
      </c>
      <c r="B235" s="85" t="s">
        <v>54</v>
      </c>
      <c r="C235" s="26"/>
      <c r="D235" s="27"/>
      <c r="E235" s="28"/>
      <c r="F235" s="29">
        <f t="shared" si="24"/>
        <v>0</v>
      </c>
    </row>
    <row r="236" spans="1:6" ht="13.8" x14ac:dyDescent="0.3">
      <c r="A236" s="116"/>
      <c r="B236" s="87" t="s">
        <v>125</v>
      </c>
      <c r="C236" s="26">
        <v>60</v>
      </c>
      <c r="D236" s="27" t="s">
        <v>55</v>
      </c>
      <c r="E236" s="28"/>
      <c r="F236" s="29">
        <f t="shared" si="24"/>
        <v>0</v>
      </c>
    </row>
    <row r="237" spans="1:6" ht="13.8" x14ac:dyDescent="0.3">
      <c r="A237" s="35"/>
      <c r="B237" s="31"/>
      <c r="C237" s="32"/>
      <c r="D237" s="33"/>
      <c r="E237" s="28"/>
      <c r="F237" s="29">
        <f t="shared" si="24"/>
        <v>0</v>
      </c>
    </row>
    <row r="238" spans="1:6" ht="55.2" x14ac:dyDescent="0.3">
      <c r="A238" s="116">
        <v>3020</v>
      </c>
      <c r="B238" s="85" t="s">
        <v>56</v>
      </c>
      <c r="C238" s="26"/>
      <c r="D238" s="27"/>
      <c r="E238" s="28"/>
      <c r="F238" s="29">
        <f t="shared" si="24"/>
        <v>0</v>
      </c>
    </row>
    <row r="239" spans="1:6" ht="13.8" x14ac:dyDescent="0.3">
      <c r="A239" s="116"/>
      <c r="B239" s="87" t="s">
        <v>130</v>
      </c>
      <c r="C239" s="26">
        <v>2</v>
      </c>
      <c r="D239" s="27" t="s">
        <v>52</v>
      </c>
      <c r="E239" s="28"/>
      <c r="F239" s="29">
        <f t="shared" ref="F239:F240" si="29">E239*C239</f>
        <v>0</v>
      </c>
    </row>
    <row r="240" spans="1:6" ht="13.8" x14ac:dyDescent="0.3">
      <c r="A240" s="116"/>
      <c r="B240" s="87" t="s">
        <v>129</v>
      </c>
      <c r="C240" s="26">
        <v>16</v>
      </c>
      <c r="D240" s="27" t="s">
        <v>52</v>
      </c>
      <c r="E240" s="28"/>
      <c r="F240" s="29">
        <f t="shared" si="29"/>
        <v>0</v>
      </c>
    </row>
    <row r="241" spans="1:6" ht="13.8" x14ac:dyDescent="0.3">
      <c r="A241" s="35"/>
      <c r="B241" s="31"/>
      <c r="C241" s="32"/>
      <c r="D241" s="33"/>
      <c r="E241" s="28"/>
      <c r="F241" s="29">
        <f t="shared" ref="F241:F243" si="30">E241*C241</f>
        <v>0</v>
      </c>
    </row>
    <row r="242" spans="1:6" ht="55.2" x14ac:dyDescent="0.3">
      <c r="A242" s="116">
        <v>3070</v>
      </c>
      <c r="B242" s="85" t="s">
        <v>120</v>
      </c>
      <c r="C242" s="26"/>
      <c r="D242" s="27"/>
      <c r="E242" s="28"/>
      <c r="F242" s="29">
        <f t="shared" si="30"/>
        <v>0</v>
      </c>
    </row>
    <row r="243" spans="1:6" ht="13.8" x14ac:dyDescent="0.3">
      <c r="A243" s="116"/>
      <c r="B243" s="87" t="s">
        <v>125</v>
      </c>
      <c r="C243" s="26">
        <v>1</v>
      </c>
      <c r="D243" s="27" t="s">
        <v>52</v>
      </c>
      <c r="E243" s="28"/>
      <c r="F243" s="29">
        <f t="shared" si="30"/>
        <v>0</v>
      </c>
    </row>
    <row r="244" spans="1:6" ht="13.8" x14ac:dyDescent="0.3">
      <c r="A244" s="116"/>
      <c r="B244" s="87"/>
      <c r="C244" s="26"/>
      <c r="D244" s="27"/>
      <c r="E244" s="28"/>
      <c r="F244" s="29">
        <f t="shared" si="24"/>
        <v>0</v>
      </c>
    </row>
    <row r="245" spans="1:6" ht="55.2" x14ac:dyDescent="0.3">
      <c r="A245" s="116">
        <v>2235</v>
      </c>
      <c r="B245" s="85" t="s">
        <v>62</v>
      </c>
      <c r="C245" s="26">
        <v>5</v>
      </c>
      <c r="D245" s="27" t="s">
        <v>52</v>
      </c>
      <c r="E245" s="28"/>
      <c r="F245" s="29">
        <f t="shared" si="24"/>
        <v>0</v>
      </c>
    </row>
    <row r="246" spans="1:6" ht="13.8" x14ac:dyDescent="0.3">
      <c r="A246" s="116"/>
      <c r="B246" s="85"/>
      <c r="C246" s="26"/>
      <c r="D246" s="27"/>
      <c r="E246" s="28"/>
      <c r="F246" s="29">
        <f t="shared" si="24"/>
        <v>0</v>
      </c>
    </row>
    <row r="247" spans="1:6" ht="41.4" x14ac:dyDescent="0.3">
      <c r="A247" s="116">
        <v>2253</v>
      </c>
      <c r="B247" s="85" t="s">
        <v>67</v>
      </c>
      <c r="C247" s="134">
        <v>11</v>
      </c>
      <c r="D247" s="136" t="s">
        <v>52</v>
      </c>
      <c r="E247" s="28"/>
      <c r="F247" s="29">
        <f t="shared" si="24"/>
        <v>0</v>
      </c>
    </row>
    <row r="248" spans="1:6" ht="13.8" x14ac:dyDescent="0.3">
      <c r="A248" s="35"/>
      <c r="B248" s="31"/>
      <c r="C248" s="32"/>
      <c r="D248" s="33"/>
      <c r="E248" s="28"/>
      <c r="F248" s="29">
        <f t="shared" si="24"/>
        <v>0</v>
      </c>
    </row>
    <row r="249" spans="1:6" ht="41.4" x14ac:dyDescent="0.3">
      <c r="A249" s="116">
        <v>2256</v>
      </c>
      <c r="B249" s="85" t="s">
        <v>63</v>
      </c>
      <c r="C249" s="26">
        <v>4</v>
      </c>
      <c r="D249" s="27" t="s">
        <v>52</v>
      </c>
      <c r="E249" s="28"/>
      <c r="F249" s="29">
        <f t="shared" si="24"/>
        <v>0</v>
      </c>
    </row>
    <row r="250" spans="1:6" ht="13.8" x14ac:dyDescent="0.3">
      <c r="A250" s="35"/>
      <c r="B250" s="31"/>
      <c r="C250" s="32"/>
      <c r="D250" s="33"/>
      <c r="E250" s="28"/>
      <c r="F250" s="29">
        <f t="shared" si="24"/>
        <v>0</v>
      </c>
    </row>
    <row r="251" spans="1:6" ht="55.2" x14ac:dyDescent="0.3">
      <c r="A251" s="116">
        <v>2265</v>
      </c>
      <c r="B251" s="85" t="s">
        <v>64</v>
      </c>
      <c r="C251" s="26">
        <v>15</v>
      </c>
      <c r="D251" s="27" t="s">
        <v>36</v>
      </c>
      <c r="E251" s="28"/>
      <c r="F251" s="29">
        <f t="shared" si="24"/>
        <v>0</v>
      </c>
    </row>
    <row r="252" spans="1:6" ht="13.8" x14ac:dyDescent="0.3">
      <c r="A252" s="53"/>
      <c r="B252" s="54"/>
      <c r="C252" s="48"/>
      <c r="D252" s="6"/>
      <c r="E252" s="28"/>
      <c r="F252" s="29">
        <f t="shared" si="24"/>
        <v>0</v>
      </c>
    </row>
    <row r="253" spans="1:6" ht="27.6" x14ac:dyDescent="0.3">
      <c r="A253" s="116">
        <v>2279</v>
      </c>
      <c r="B253" s="85" t="s">
        <v>65</v>
      </c>
      <c r="C253" s="26">
        <v>3</v>
      </c>
      <c r="D253" s="27" t="s">
        <v>52</v>
      </c>
      <c r="E253" s="28"/>
      <c r="F253" s="29">
        <f t="shared" si="24"/>
        <v>0</v>
      </c>
    </row>
    <row r="254" spans="1:6" ht="13.8" x14ac:dyDescent="0.3">
      <c r="A254" s="35"/>
      <c r="B254" s="31"/>
      <c r="C254" s="32"/>
      <c r="D254" s="33"/>
      <c r="E254" s="28"/>
      <c r="F254" s="29">
        <f t="shared" si="24"/>
        <v>0</v>
      </c>
    </row>
    <row r="255" spans="1:6" ht="151.80000000000001" x14ac:dyDescent="0.3">
      <c r="A255" s="116">
        <v>2385</v>
      </c>
      <c r="B255" s="84" t="s">
        <v>132</v>
      </c>
      <c r="C255" s="26">
        <v>1</v>
      </c>
      <c r="D255" s="27" t="s">
        <v>41</v>
      </c>
      <c r="E255" s="28"/>
      <c r="F255" s="29">
        <f t="shared" si="24"/>
        <v>0</v>
      </c>
    </row>
    <row r="256" spans="1:6" ht="13.8" x14ac:dyDescent="0.3">
      <c r="A256" s="116"/>
      <c r="B256" s="84"/>
      <c r="C256" s="26"/>
      <c r="D256" s="27"/>
      <c r="E256" s="28"/>
      <c r="F256" s="29">
        <f t="shared" si="24"/>
        <v>0</v>
      </c>
    </row>
    <row r="257" spans="1:6" ht="289.8" x14ac:dyDescent="0.3">
      <c r="A257" s="116" t="s">
        <v>68</v>
      </c>
      <c r="B257" s="84" t="s">
        <v>170</v>
      </c>
      <c r="C257" s="26">
        <v>3</v>
      </c>
      <c r="D257" s="27" t="s">
        <v>36</v>
      </c>
      <c r="E257" s="28"/>
      <c r="F257" s="29">
        <f t="shared" si="24"/>
        <v>0</v>
      </c>
    </row>
    <row r="258" spans="1:6" ht="13.8" x14ac:dyDescent="0.3">
      <c r="A258" s="116"/>
      <c r="B258" s="84"/>
      <c r="C258" s="26"/>
      <c r="D258" s="27"/>
      <c r="E258" s="28"/>
      <c r="F258" s="29">
        <f t="shared" si="24"/>
        <v>0</v>
      </c>
    </row>
    <row r="259" spans="1:6" ht="55.2" x14ac:dyDescent="0.3">
      <c r="A259" s="116" t="s">
        <v>133</v>
      </c>
      <c r="B259" s="84" t="s">
        <v>204</v>
      </c>
      <c r="C259" s="26">
        <v>1</v>
      </c>
      <c r="D259" s="27" t="s">
        <v>41</v>
      </c>
      <c r="E259" s="28"/>
      <c r="F259" s="29">
        <f t="shared" si="24"/>
        <v>0</v>
      </c>
    </row>
    <row r="260" spans="1:6" ht="13.8" x14ac:dyDescent="0.3">
      <c r="A260" s="116"/>
      <c r="B260" s="85"/>
      <c r="C260" s="26"/>
      <c r="D260" s="27"/>
      <c r="E260" s="28"/>
      <c r="F260" s="29"/>
    </row>
    <row r="261" spans="1:6" ht="82.8" x14ac:dyDescent="0.3">
      <c r="A261" s="116">
        <v>2321</v>
      </c>
      <c r="B261" s="85" t="s">
        <v>66</v>
      </c>
      <c r="C261" s="26">
        <v>1</v>
      </c>
      <c r="D261" s="27" t="s">
        <v>41</v>
      </c>
      <c r="E261" s="28"/>
      <c r="F261" s="29">
        <f t="shared" si="24"/>
        <v>0</v>
      </c>
    </row>
    <row r="262" spans="1:6" ht="14.4" thickBot="1" x14ac:dyDescent="0.35">
      <c r="A262" s="53"/>
      <c r="B262" s="36"/>
      <c r="C262" s="48"/>
      <c r="D262" s="6"/>
      <c r="E262" s="49"/>
      <c r="F262" s="29">
        <f>C262*$E262</f>
        <v>0</v>
      </c>
    </row>
    <row r="263" spans="1:6" ht="14.4" thickBot="1" x14ac:dyDescent="0.35">
      <c r="A263" s="40"/>
      <c r="B263" s="41" t="str">
        <f>CONCATENATE("Total ",A204," : ",B204)</f>
        <v>Total H : Eaux pluviales</v>
      </c>
      <c r="C263" s="42"/>
      <c r="D263" s="43"/>
      <c r="E263" s="44"/>
      <c r="F263" s="45">
        <f>SUM(F205:F262)</f>
        <v>0</v>
      </c>
    </row>
    <row r="264" spans="1:6" ht="13.8" x14ac:dyDescent="0.3">
      <c r="A264" s="35"/>
      <c r="B264" s="55"/>
      <c r="C264" s="37"/>
      <c r="D264" s="38"/>
      <c r="E264" s="39"/>
      <c r="F264" s="56"/>
    </row>
    <row r="265" spans="1:6" ht="13.8" x14ac:dyDescent="0.3">
      <c r="A265" s="57" t="s">
        <v>17</v>
      </c>
      <c r="B265" s="58" t="s">
        <v>11</v>
      </c>
      <c r="C265" s="51"/>
      <c r="D265" s="21"/>
      <c r="E265" s="52"/>
      <c r="F265" s="23"/>
    </row>
    <row r="266" spans="1:6" ht="13.8" x14ac:dyDescent="0.3">
      <c r="A266" s="24"/>
      <c r="B266" s="25"/>
      <c r="C266" s="26"/>
      <c r="D266" s="27"/>
      <c r="E266" s="28"/>
      <c r="F266" s="29">
        <f>C266*$E266</f>
        <v>0</v>
      </c>
    </row>
    <row r="267" spans="1:6" ht="69" x14ac:dyDescent="0.3">
      <c r="A267" s="88">
        <v>4005</v>
      </c>
      <c r="B267" s="89" t="s">
        <v>220</v>
      </c>
      <c r="C267" s="26"/>
      <c r="D267" s="27"/>
      <c r="E267" s="28"/>
      <c r="F267" s="29">
        <f>E267*C267</f>
        <v>0</v>
      </c>
    </row>
    <row r="268" spans="1:6" ht="13.8" x14ac:dyDescent="0.3">
      <c r="A268" s="88"/>
      <c r="B268" s="90" t="s">
        <v>80</v>
      </c>
      <c r="C268" s="26">
        <v>115</v>
      </c>
      <c r="D268" s="27" t="s">
        <v>36</v>
      </c>
      <c r="E268" s="28"/>
      <c r="F268" s="29">
        <f t="shared" ref="F268:F280" si="31">E268*C268</f>
        <v>0</v>
      </c>
    </row>
    <row r="269" spans="1:6" ht="13.8" x14ac:dyDescent="0.3">
      <c r="A269" s="88"/>
      <c r="B269" s="89"/>
      <c r="C269" s="26"/>
      <c r="D269" s="27"/>
      <c r="E269" s="28"/>
      <c r="F269" s="29">
        <f t="shared" si="31"/>
        <v>0</v>
      </c>
    </row>
    <row r="270" spans="1:6" ht="55.2" x14ac:dyDescent="0.3">
      <c r="A270" s="88">
        <v>4060</v>
      </c>
      <c r="B270" s="91" t="s">
        <v>81</v>
      </c>
      <c r="C270" s="26">
        <v>5</v>
      </c>
      <c r="D270" s="27" t="s">
        <v>36</v>
      </c>
      <c r="E270" s="28"/>
      <c r="F270" s="29">
        <f t="shared" si="31"/>
        <v>0</v>
      </c>
    </row>
    <row r="271" spans="1:6" ht="13.8" x14ac:dyDescent="0.3">
      <c r="A271" s="88"/>
      <c r="B271" s="90" t="s">
        <v>135</v>
      </c>
      <c r="C271" s="26"/>
      <c r="D271" s="27"/>
      <c r="E271" s="28"/>
      <c r="F271" s="29">
        <f t="shared" si="31"/>
        <v>0</v>
      </c>
    </row>
    <row r="272" spans="1:6" ht="13.8" x14ac:dyDescent="0.3">
      <c r="A272" s="88"/>
      <c r="B272" s="92"/>
      <c r="C272" s="26"/>
      <c r="D272" s="27"/>
      <c r="E272" s="28"/>
      <c r="F272" s="29">
        <f t="shared" si="31"/>
        <v>0</v>
      </c>
    </row>
    <row r="273" spans="1:6" ht="41.4" x14ac:dyDescent="0.3">
      <c r="A273" s="88">
        <v>4063</v>
      </c>
      <c r="B273" s="92" t="s">
        <v>82</v>
      </c>
      <c r="C273" s="26">
        <v>110</v>
      </c>
      <c r="D273" s="27" t="s">
        <v>36</v>
      </c>
      <c r="E273" s="28"/>
      <c r="F273" s="29">
        <f t="shared" si="31"/>
        <v>0</v>
      </c>
    </row>
    <row r="274" spans="1:6" ht="13.8" x14ac:dyDescent="0.3">
      <c r="A274" s="88"/>
      <c r="B274" s="90" t="s">
        <v>136</v>
      </c>
      <c r="C274" s="26"/>
      <c r="D274" s="27"/>
      <c r="E274" s="28"/>
      <c r="F274" s="29">
        <f t="shared" si="31"/>
        <v>0</v>
      </c>
    </row>
    <row r="275" spans="1:6" ht="13.8" x14ac:dyDescent="0.3">
      <c r="A275" s="88"/>
      <c r="B275" s="92"/>
      <c r="C275" s="26"/>
      <c r="D275" s="27"/>
      <c r="E275" s="28"/>
      <c r="F275" s="29">
        <f t="shared" si="31"/>
        <v>0</v>
      </c>
    </row>
    <row r="276" spans="1:6" ht="55.2" x14ac:dyDescent="0.3">
      <c r="A276" s="94">
        <v>4090</v>
      </c>
      <c r="B276" s="95" t="s">
        <v>83</v>
      </c>
      <c r="C276" s="26">
        <v>1</v>
      </c>
      <c r="D276" s="27" t="s">
        <v>52</v>
      </c>
      <c r="E276" s="28"/>
      <c r="F276" s="29">
        <f t="shared" si="31"/>
        <v>0</v>
      </c>
    </row>
    <row r="277" spans="1:6" ht="13.8" x14ac:dyDescent="0.3">
      <c r="A277" s="66"/>
      <c r="B277" s="93"/>
      <c r="C277" s="26"/>
      <c r="D277" s="27"/>
      <c r="E277" s="28"/>
      <c r="F277" s="29">
        <f t="shared" si="31"/>
        <v>0</v>
      </c>
    </row>
    <row r="278" spans="1:6" ht="41.4" x14ac:dyDescent="0.3">
      <c r="A278" s="88">
        <v>4081</v>
      </c>
      <c r="B278" s="92" t="s">
        <v>84</v>
      </c>
      <c r="C278" s="26">
        <v>1</v>
      </c>
      <c r="D278" s="27" t="s">
        <v>52</v>
      </c>
      <c r="E278" s="28"/>
      <c r="F278" s="29">
        <f t="shared" si="31"/>
        <v>0</v>
      </c>
    </row>
    <row r="279" spans="1:6" ht="13.8" x14ac:dyDescent="0.3">
      <c r="A279" s="96"/>
      <c r="B279" s="97"/>
      <c r="C279" s="26"/>
      <c r="D279" s="27"/>
      <c r="E279" s="28"/>
      <c r="F279" s="29">
        <f t="shared" si="31"/>
        <v>0</v>
      </c>
    </row>
    <row r="280" spans="1:6" ht="110.4" x14ac:dyDescent="0.3">
      <c r="A280" s="98">
        <v>4230</v>
      </c>
      <c r="B280" s="99" t="s">
        <v>137</v>
      </c>
      <c r="C280" s="26">
        <v>1</v>
      </c>
      <c r="D280" s="27" t="s">
        <v>52</v>
      </c>
      <c r="E280" s="28"/>
      <c r="F280" s="29">
        <f t="shared" si="31"/>
        <v>0</v>
      </c>
    </row>
    <row r="281" spans="1:6" ht="14.4" thickBot="1" x14ac:dyDescent="0.35">
      <c r="A281" s="30"/>
      <c r="B281" s="31"/>
      <c r="C281" s="32"/>
      <c r="D281" s="33"/>
      <c r="E281" s="34"/>
      <c r="F281" s="29">
        <f>C281*$E281</f>
        <v>0</v>
      </c>
    </row>
    <row r="282" spans="1:6" ht="14.4" thickBot="1" x14ac:dyDescent="0.35">
      <c r="A282" s="40"/>
      <c r="B282" s="41" t="str">
        <f>CONCATENATE("Total ",A265," : ",B265)</f>
        <v>Total I : Eau potable</v>
      </c>
      <c r="C282" s="42"/>
      <c r="D282" s="43"/>
      <c r="E282" s="44"/>
      <c r="F282" s="45">
        <f>SUM(F266:F281)</f>
        <v>0</v>
      </c>
    </row>
    <row r="283" spans="1:6" ht="13.8" x14ac:dyDescent="0.3">
      <c r="A283" s="24"/>
      <c r="B283" s="25"/>
      <c r="C283" s="26"/>
      <c r="D283" s="27"/>
      <c r="E283" s="28"/>
      <c r="F283" s="59"/>
    </row>
    <row r="284" spans="1:6" ht="13.8" x14ac:dyDescent="0.3">
      <c r="A284" s="57" t="s">
        <v>19</v>
      </c>
      <c r="B284" s="58" t="s">
        <v>179</v>
      </c>
      <c r="C284" s="51"/>
      <c r="D284" s="21"/>
      <c r="E284" s="52"/>
      <c r="F284" s="23"/>
    </row>
    <row r="285" spans="1:6" ht="13.8" x14ac:dyDescent="0.3">
      <c r="A285" s="24"/>
      <c r="B285" s="25"/>
      <c r="C285" s="26"/>
      <c r="D285" s="27"/>
      <c r="E285" s="28"/>
      <c r="F285" s="29">
        <f>C285*$E285</f>
        <v>0</v>
      </c>
    </row>
    <row r="286" spans="1:6" ht="138" x14ac:dyDescent="0.3">
      <c r="A286" s="83">
        <v>5008</v>
      </c>
      <c r="B286" s="85" t="s">
        <v>152</v>
      </c>
      <c r="C286" s="26">
        <v>35</v>
      </c>
      <c r="D286" s="27" t="s">
        <v>36</v>
      </c>
      <c r="E286" s="28"/>
      <c r="F286" s="29">
        <f>E286*C286</f>
        <v>0</v>
      </c>
    </row>
    <row r="287" spans="1:6" ht="13.8" x14ac:dyDescent="0.3">
      <c r="A287" s="24"/>
      <c r="B287" s="25"/>
      <c r="C287" s="26"/>
      <c r="D287" s="27"/>
      <c r="E287" s="28"/>
      <c r="F287" s="29">
        <f t="shared" ref="F287:F288" si="32">E287*C287</f>
        <v>0</v>
      </c>
    </row>
    <row r="288" spans="1:6" ht="165.6" x14ac:dyDescent="0.3">
      <c r="A288" s="83">
        <v>5008</v>
      </c>
      <c r="B288" s="85" t="s">
        <v>153</v>
      </c>
      <c r="C288" s="26">
        <v>35</v>
      </c>
      <c r="D288" s="27" t="s">
        <v>36</v>
      </c>
      <c r="E288" s="28"/>
      <c r="F288" s="29">
        <f t="shared" si="32"/>
        <v>0</v>
      </c>
    </row>
    <row r="289" spans="1:6" ht="13.8" x14ac:dyDescent="0.3">
      <c r="A289" s="24"/>
      <c r="B289" s="25"/>
      <c r="C289" s="26"/>
      <c r="D289" s="27"/>
      <c r="E289" s="28"/>
      <c r="F289" s="29">
        <f t="shared" ref="F289:F290" si="33">E289*C289</f>
        <v>0</v>
      </c>
    </row>
    <row r="290" spans="1:6" ht="55.2" x14ac:dyDescent="0.3">
      <c r="A290" s="83">
        <v>5056</v>
      </c>
      <c r="B290" s="85" t="s">
        <v>154</v>
      </c>
      <c r="C290" s="26">
        <v>40</v>
      </c>
      <c r="D290" s="27" t="s">
        <v>36</v>
      </c>
      <c r="E290" s="28"/>
      <c r="F290" s="29">
        <f t="shared" si="33"/>
        <v>0</v>
      </c>
    </row>
    <row r="291" spans="1:6" ht="14.4" thickBot="1" x14ac:dyDescent="0.35">
      <c r="A291" s="24"/>
      <c r="B291" s="25"/>
      <c r="C291" s="26"/>
      <c r="D291" s="27"/>
      <c r="E291" s="28"/>
      <c r="F291" s="29">
        <f>C291*$E291</f>
        <v>0</v>
      </c>
    </row>
    <row r="292" spans="1:6" ht="16.5" customHeight="1" thickBot="1" x14ac:dyDescent="0.35">
      <c r="A292" s="40"/>
      <c r="B292" s="41" t="str">
        <f>CONCATENATE("Total ",A284," : ",B284)</f>
        <v>Total J : Gaz et PAC</v>
      </c>
      <c r="C292" s="42"/>
      <c r="D292" s="43"/>
      <c r="E292" s="44"/>
      <c r="F292" s="45">
        <f>SUM(F285:F291)</f>
        <v>0</v>
      </c>
    </row>
    <row r="293" spans="1:6" ht="13.8" x14ac:dyDescent="0.3">
      <c r="A293" s="24"/>
      <c r="B293" s="25"/>
      <c r="C293" s="26"/>
      <c r="D293" s="27"/>
      <c r="E293" s="28"/>
      <c r="F293" s="59"/>
    </row>
    <row r="294" spans="1:6" ht="13.8" x14ac:dyDescent="0.3">
      <c r="A294" s="57" t="s">
        <v>21</v>
      </c>
      <c r="B294" s="58" t="s">
        <v>20</v>
      </c>
      <c r="C294" s="51"/>
      <c r="D294" s="21"/>
      <c r="E294" s="52"/>
      <c r="F294" s="23"/>
    </row>
    <row r="295" spans="1:6" ht="13.8" x14ac:dyDescent="0.3">
      <c r="A295" s="24"/>
      <c r="B295" s="25"/>
      <c r="C295" s="26"/>
      <c r="D295" s="27"/>
      <c r="E295" s="28"/>
      <c r="F295" s="29">
        <f>C295*$E295</f>
        <v>0</v>
      </c>
    </row>
    <row r="296" spans="1:6" ht="124.2" x14ac:dyDescent="0.3">
      <c r="A296" s="83">
        <v>5001</v>
      </c>
      <c r="B296" s="85" t="s">
        <v>175</v>
      </c>
      <c r="C296" s="26"/>
      <c r="D296" s="27"/>
      <c r="E296" s="28"/>
      <c r="F296" s="29">
        <f>E296*C296</f>
        <v>0</v>
      </c>
    </row>
    <row r="297" spans="1:6" ht="13.8" x14ac:dyDescent="0.3">
      <c r="A297" s="88"/>
      <c r="B297" s="140" t="s">
        <v>138</v>
      </c>
      <c r="C297" s="26">
        <v>0</v>
      </c>
      <c r="D297" s="27" t="s">
        <v>36</v>
      </c>
      <c r="E297" s="28"/>
      <c r="F297" s="29">
        <f t="shared" ref="F297:F311" si="34">E297*C297</f>
        <v>0</v>
      </c>
    </row>
    <row r="298" spans="1:6" ht="13.8" x14ac:dyDescent="0.3">
      <c r="A298" s="88"/>
      <c r="B298" s="90" t="s">
        <v>139</v>
      </c>
      <c r="C298" s="26"/>
      <c r="D298" s="27" t="s">
        <v>36</v>
      </c>
      <c r="E298" s="28"/>
      <c r="F298" s="29">
        <f t="shared" si="34"/>
        <v>0</v>
      </c>
    </row>
    <row r="299" spans="1:6" ht="13.8" x14ac:dyDescent="0.3">
      <c r="A299" s="83"/>
      <c r="B299" s="85"/>
      <c r="C299" s="26"/>
      <c r="D299" s="27"/>
      <c r="E299" s="28"/>
      <c r="F299" s="29"/>
    </row>
    <row r="300" spans="1:6" ht="138" x14ac:dyDescent="0.3">
      <c r="A300" s="127">
        <v>5005</v>
      </c>
      <c r="B300" s="125" t="s">
        <v>176</v>
      </c>
      <c r="C300" s="26"/>
      <c r="D300" s="27"/>
      <c r="E300" s="28"/>
      <c r="F300" s="29"/>
    </row>
    <row r="301" spans="1:6" ht="13.8" x14ac:dyDescent="0.3">
      <c r="A301" s="88"/>
      <c r="B301" s="90" t="s">
        <v>139</v>
      </c>
      <c r="C301" s="26">
        <v>60</v>
      </c>
      <c r="D301" s="27" t="s">
        <v>36</v>
      </c>
      <c r="E301" s="28"/>
      <c r="F301" s="29">
        <f t="shared" ref="F301" si="35">E301*C301</f>
        <v>0</v>
      </c>
    </row>
    <row r="302" spans="1:6" ht="13.8" x14ac:dyDescent="0.3">
      <c r="A302" s="24"/>
      <c r="B302" s="25"/>
      <c r="C302" s="26"/>
      <c r="D302" s="27"/>
      <c r="E302" s="28"/>
      <c r="F302" s="29">
        <f t="shared" si="34"/>
        <v>0</v>
      </c>
    </row>
    <row r="303" spans="1:6" ht="41.4" x14ac:dyDescent="0.3">
      <c r="A303" s="83">
        <v>5055</v>
      </c>
      <c r="B303" s="85" t="s">
        <v>178</v>
      </c>
      <c r="C303" s="26"/>
      <c r="D303" s="27"/>
      <c r="E303" s="28"/>
      <c r="F303" s="29">
        <f t="shared" si="34"/>
        <v>0</v>
      </c>
    </row>
    <row r="304" spans="1:6" ht="13.8" x14ac:dyDescent="0.3">
      <c r="A304" s="88"/>
      <c r="B304" s="90" t="s">
        <v>140</v>
      </c>
      <c r="C304" s="26">
        <v>180</v>
      </c>
      <c r="D304" s="27" t="s">
        <v>36</v>
      </c>
      <c r="E304" s="28"/>
      <c r="F304" s="29">
        <f t="shared" si="34"/>
        <v>0</v>
      </c>
    </row>
    <row r="305" spans="1:6" ht="13.8" x14ac:dyDescent="0.3">
      <c r="A305" s="88"/>
      <c r="B305" s="90" t="s">
        <v>177</v>
      </c>
      <c r="C305" s="26">
        <v>160</v>
      </c>
      <c r="D305" s="27" t="s">
        <v>36</v>
      </c>
      <c r="E305" s="28"/>
      <c r="F305" s="29">
        <f t="shared" si="34"/>
        <v>0</v>
      </c>
    </row>
    <row r="306" spans="1:6" ht="13.8" x14ac:dyDescent="0.3">
      <c r="A306" s="88"/>
      <c r="B306" s="153" t="s">
        <v>227</v>
      </c>
      <c r="C306" s="134">
        <v>25</v>
      </c>
      <c r="D306" s="136" t="s">
        <v>36</v>
      </c>
      <c r="E306" s="137"/>
      <c r="F306" s="138">
        <f t="shared" ref="F306" si="36">E306*C306</f>
        <v>0</v>
      </c>
    </row>
    <row r="307" spans="1:6" ht="13.8" x14ac:dyDescent="0.3">
      <c r="A307" s="24"/>
      <c r="B307" s="25"/>
      <c r="C307" s="26"/>
      <c r="D307" s="27"/>
      <c r="E307" s="28"/>
      <c r="F307" s="29">
        <f t="shared" ref="F307:F308" si="37">E307*C307</f>
        <v>0</v>
      </c>
    </row>
    <row r="308" spans="1:6" ht="102" customHeight="1" x14ac:dyDescent="0.3">
      <c r="A308" s="83">
        <v>5071</v>
      </c>
      <c r="B308" s="85" t="s">
        <v>141</v>
      </c>
      <c r="C308" s="134">
        <v>2</v>
      </c>
      <c r="D308" s="27" t="s">
        <v>52</v>
      </c>
      <c r="E308" s="28"/>
      <c r="F308" s="29">
        <f t="shared" si="37"/>
        <v>0</v>
      </c>
    </row>
    <row r="309" spans="1:6" ht="13.8" x14ac:dyDescent="0.3">
      <c r="A309" s="24"/>
      <c r="B309" s="25"/>
      <c r="C309" s="26"/>
      <c r="D309" s="27"/>
      <c r="E309" s="28"/>
      <c r="F309" s="29">
        <f t="shared" si="34"/>
        <v>0</v>
      </c>
    </row>
    <row r="310" spans="1:6" ht="110.4" x14ac:dyDescent="0.3">
      <c r="A310" s="83">
        <v>5072</v>
      </c>
      <c r="B310" s="85" t="s">
        <v>69</v>
      </c>
      <c r="C310" s="26">
        <v>1</v>
      </c>
      <c r="D310" s="27" t="s">
        <v>52</v>
      </c>
      <c r="E310" s="28"/>
      <c r="F310" s="29">
        <f t="shared" si="34"/>
        <v>0</v>
      </c>
    </row>
    <row r="311" spans="1:6" ht="13.8" x14ac:dyDescent="0.3">
      <c r="A311" s="60"/>
      <c r="B311" s="61"/>
      <c r="C311" s="32"/>
      <c r="D311" s="33"/>
      <c r="E311" s="28"/>
      <c r="F311" s="29">
        <f t="shared" si="34"/>
        <v>0</v>
      </c>
    </row>
    <row r="312" spans="1:6" ht="41.4" x14ac:dyDescent="0.3">
      <c r="A312" s="146">
        <v>5095</v>
      </c>
      <c r="B312" s="147" t="s">
        <v>224</v>
      </c>
      <c r="C312" s="26">
        <v>0</v>
      </c>
      <c r="D312" s="27" t="s">
        <v>52</v>
      </c>
      <c r="E312" s="28"/>
      <c r="F312" s="29">
        <f>E312*C312</f>
        <v>0</v>
      </c>
    </row>
    <row r="313" spans="1:6" ht="14.4" thickBot="1" x14ac:dyDescent="0.35">
      <c r="A313" s="30"/>
      <c r="B313" s="31"/>
      <c r="C313" s="32"/>
      <c r="D313" s="33"/>
      <c r="E313" s="34"/>
      <c r="F313" s="29">
        <f>C313*$E313</f>
        <v>0</v>
      </c>
    </row>
    <row r="314" spans="1:6" ht="14.4" thickBot="1" x14ac:dyDescent="0.35">
      <c r="A314" s="40"/>
      <c r="B314" s="41" t="str">
        <f>CONCATENATE("Total ",A294," : ",B294)</f>
        <v>Total K : Téléphone &amp; Fibre optique</v>
      </c>
      <c r="C314" s="42"/>
      <c r="D314" s="43"/>
      <c r="E314" s="44"/>
      <c r="F314" s="45">
        <f>SUM(F296:F313)</f>
        <v>0</v>
      </c>
    </row>
    <row r="315" spans="1:6" ht="15" customHeight="1" x14ac:dyDescent="0.3">
      <c r="A315" s="35"/>
      <c r="B315" s="55"/>
      <c r="C315" s="37"/>
      <c r="D315" s="38"/>
      <c r="E315" s="39"/>
      <c r="F315" s="56"/>
    </row>
    <row r="316" spans="1:6" ht="13.8" x14ac:dyDescent="0.3">
      <c r="A316" s="57" t="s">
        <v>22</v>
      </c>
      <c r="B316" s="58" t="s">
        <v>25</v>
      </c>
      <c r="C316" s="51"/>
      <c r="D316" s="21"/>
      <c r="E316" s="52"/>
      <c r="F316" s="23"/>
    </row>
    <row r="317" spans="1:6" ht="13.8" x14ac:dyDescent="0.3">
      <c r="A317" s="83"/>
      <c r="B317" s="84"/>
      <c r="C317" s="26"/>
      <c r="D317" s="27"/>
      <c r="E317" s="49"/>
      <c r="F317" s="29"/>
    </row>
    <row r="318" spans="1:6" ht="82.8" x14ac:dyDescent="0.3">
      <c r="A318" s="24">
        <v>7000</v>
      </c>
      <c r="B318" s="84" t="s">
        <v>219</v>
      </c>
      <c r="C318" s="26">
        <v>1</v>
      </c>
      <c r="D318" s="27" t="s">
        <v>41</v>
      </c>
      <c r="E318" s="49"/>
      <c r="F318" s="29">
        <f>E318*C318</f>
        <v>0</v>
      </c>
    </row>
    <row r="319" spans="1:6" ht="13.8" x14ac:dyDescent="0.3">
      <c r="A319" s="83"/>
      <c r="B319" s="84"/>
      <c r="C319" s="26"/>
      <c r="D319" s="27"/>
      <c r="E319" s="49"/>
      <c r="F319" s="29"/>
    </row>
    <row r="320" spans="1:6" ht="55.2" x14ac:dyDescent="0.3">
      <c r="A320" s="141">
        <v>7002</v>
      </c>
      <c r="B320" s="148" t="s">
        <v>78</v>
      </c>
      <c r="C320" s="149"/>
      <c r="D320" s="150" t="s">
        <v>41</v>
      </c>
      <c r="E320" s="151"/>
      <c r="F320" s="152"/>
    </row>
    <row r="321" spans="1:6" ht="13.8" x14ac:dyDescent="0.3">
      <c r="A321" s="53"/>
      <c r="B321" s="54"/>
      <c r="C321" s="48"/>
      <c r="D321" s="6"/>
      <c r="E321" s="49"/>
      <c r="F321" s="29">
        <f>C321*$E321</f>
        <v>0</v>
      </c>
    </row>
    <row r="322" spans="1:6" ht="124.2" x14ac:dyDescent="0.3">
      <c r="A322" s="124">
        <v>5001</v>
      </c>
      <c r="B322" s="125" t="s">
        <v>171</v>
      </c>
      <c r="C322" s="26">
        <v>15</v>
      </c>
      <c r="D322" s="27" t="s">
        <v>36</v>
      </c>
      <c r="E322" s="49"/>
      <c r="F322" s="29">
        <f>E322*C322</f>
        <v>0</v>
      </c>
    </row>
    <row r="323" spans="1:6" ht="13.8" x14ac:dyDescent="0.3">
      <c r="A323" s="83"/>
      <c r="B323" s="85"/>
      <c r="C323" s="26"/>
      <c r="D323" s="27"/>
      <c r="E323" s="49"/>
      <c r="F323" s="29">
        <f t="shared" ref="F323:F324" si="38">E323*C323</f>
        <v>0</v>
      </c>
    </row>
    <row r="324" spans="1:6" ht="124.2" x14ac:dyDescent="0.3">
      <c r="A324" s="124">
        <v>5005</v>
      </c>
      <c r="B324" s="126" t="s">
        <v>172</v>
      </c>
      <c r="C324" s="26">
        <v>85</v>
      </c>
      <c r="D324" s="27" t="s">
        <v>36</v>
      </c>
      <c r="E324" s="49"/>
      <c r="F324" s="29">
        <f t="shared" si="38"/>
        <v>0</v>
      </c>
    </row>
    <row r="325" spans="1:6" ht="13.8" x14ac:dyDescent="0.3">
      <c r="A325" s="53"/>
      <c r="B325" s="54"/>
      <c r="C325" s="48"/>
      <c r="D325" s="6"/>
      <c r="E325" s="49"/>
      <c r="F325" s="29">
        <f t="shared" ref="F325:F334" si="39">E325*C325</f>
        <v>0</v>
      </c>
    </row>
    <row r="326" spans="1:6" ht="41.4" x14ac:dyDescent="0.3">
      <c r="A326" s="83">
        <v>5029</v>
      </c>
      <c r="B326" s="85" t="s">
        <v>70</v>
      </c>
      <c r="C326" s="26">
        <v>110</v>
      </c>
      <c r="D326" s="27" t="s">
        <v>36</v>
      </c>
      <c r="E326" s="49"/>
      <c r="F326" s="29">
        <f t="shared" si="39"/>
        <v>0</v>
      </c>
    </row>
    <row r="327" spans="1:6" ht="13.8" x14ac:dyDescent="0.3">
      <c r="A327" s="35"/>
      <c r="B327" s="36"/>
      <c r="C327" s="37"/>
      <c r="D327" s="38"/>
      <c r="E327" s="49"/>
      <c r="F327" s="29">
        <f t="shared" si="39"/>
        <v>0</v>
      </c>
    </row>
    <row r="328" spans="1:6" ht="55.2" x14ac:dyDescent="0.3">
      <c r="A328" s="83">
        <v>7010</v>
      </c>
      <c r="B328" s="85" t="s">
        <v>71</v>
      </c>
      <c r="C328" s="26">
        <v>120</v>
      </c>
      <c r="D328" s="27" t="s">
        <v>36</v>
      </c>
      <c r="E328" s="49"/>
      <c r="F328" s="29">
        <f t="shared" si="39"/>
        <v>0</v>
      </c>
    </row>
    <row r="329" spans="1:6" ht="13.8" x14ac:dyDescent="0.3">
      <c r="A329" s="53"/>
      <c r="B329" s="54"/>
      <c r="C329" s="48"/>
      <c r="D329" s="6"/>
      <c r="E329" s="49"/>
      <c r="F329" s="29">
        <f t="shared" si="39"/>
        <v>0</v>
      </c>
    </row>
    <row r="330" spans="1:6" ht="82.8" x14ac:dyDescent="0.3">
      <c r="A330" s="83">
        <v>7032</v>
      </c>
      <c r="B330" s="85" t="s">
        <v>143</v>
      </c>
      <c r="C330" s="26">
        <v>3</v>
      </c>
      <c r="D330" s="27" t="s">
        <v>52</v>
      </c>
      <c r="E330" s="49"/>
      <c r="F330" s="29">
        <f t="shared" si="39"/>
        <v>0</v>
      </c>
    </row>
    <row r="331" spans="1:6" ht="13.8" x14ac:dyDescent="0.3">
      <c r="A331" s="53"/>
      <c r="B331" s="54"/>
      <c r="C331" s="48"/>
      <c r="D331" s="6"/>
      <c r="E331" s="49"/>
      <c r="F331" s="29">
        <f t="shared" si="39"/>
        <v>0</v>
      </c>
    </row>
    <row r="332" spans="1:6" ht="41.4" x14ac:dyDescent="0.3">
      <c r="A332" s="146">
        <v>7055</v>
      </c>
      <c r="B332" s="147" t="s">
        <v>225</v>
      </c>
      <c r="C332" s="26"/>
      <c r="D332" s="27" t="s">
        <v>52</v>
      </c>
      <c r="E332" s="49"/>
      <c r="F332" s="29"/>
    </row>
    <row r="333" spans="1:6" ht="13.8" x14ac:dyDescent="0.3">
      <c r="A333" s="35"/>
      <c r="B333" s="36"/>
      <c r="C333" s="37"/>
      <c r="D333" s="38"/>
      <c r="E333" s="49"/>
      <c r="F333" s="29">
        <f t="shared" si="39"/>
        <v>0</v>
      </c>
    </row>
    <row r="334" spans="1:6" ht="165.6" x14ac:dyDescent="0.3">
      <c r="A334" s="83">
        <v>7101</v>
      </c>
      <c r="B334" s="85" t="s">
        <v>218</v>
      </c>
      <c r="C334" s="134">
        <v>3</v>
      </c>
      <c r="D334" s="136" t="s">
        <v>52</v>
      </c>
      <c r="E334" s="49"/>
      <c r="F334" s="29">
        <f t="shared" si="39"/>
        <v>0</v>
      </c>
    </row>
    <row r="335" spans="1:6" ht="14.4" thickBot="1" x14ac:dyDescent="0.35">
      <c r="A335" s="35"/>
      <c r="B335" s="36"/>
      <c r="C335" s="37"/>
      <c r="D335" s="38"/>
      <c r="E335" s="39"/>
      <c r="F335" s="29">
        <f>C335*$E335</f>
        <v>0</v>
      </c>
    </row>
    <row r="336" spans="1:6" ht="14.4" thickBot="1" x14ac:dyDescent="0.35">
      <c r="A336" s="40"/>
      <c r="B336" s="41" t="str">
        <f>CONCATENATE("Total ",A316," : ",B316)</f>
        <v>Total L : Eclairage</v>
      </c>
      <c r="C336" s="42"/>
      <c r="D336" s="43"/>
      <c r="E336" s="44"/>
      <c r="F336" s="45">
        <f>SUM(F318:F335)</f>
        <v>0</v>
      </c>
    </row>
    <row r="337" spans="1:6" ht="13.8" x14ac:dyDescent="0.3">
      <c r="A337" s="35"/>
      <c r="B337" s="55"/>
      <c r="C337" s="37"/>
      <c r="D337" s="38"/>
      <c r="E337" s="39"/>
      <c r="F337" s="56"/>
    </row>
    <row r="338" spans="1:6" ht="13.8" x14ac:dyDescent="0.3">
      <c r="A338" s="57" t="s">
        <v>23</v>
      </c>
      <c r="B338" s="58" t="s">
        <v>31</v>
      </c>
      <c r="C338" s="51"/>
      <c r="D338" s="21"/>
      <c r="E338" s="52"/>
      <c r="F338" s="23"/>
    </row>
    <row r="339" spans="1:6" ht="13.8" x14ac:dyDescent="0.3">
      <c r="A339" s="53"/>
      <c r="B339" s="54"/>
      <c r="C339" s="48"/>
      <c r="D339" s="6"/>
      <c r="E339" s="49"/>
      <c r="F339" s="29">
        <f>C339*$E339</f>
        <v>0</v>
      </c>
    </row>
    <row r="340" spans="1:6" ht="124.2" x14ac:dyDescent="0.3">
      <c r="A340" s="124">
        <v>5001</v>
      </c>
      <c r="B340" s="126" t="s">
        <v>173</v>
      </c>
      <c r="C340" s="26">
        <v>20</v>
      </c>
      <c r="D340" s="27" t="s">
        <v>36</v>
      </c>
      <c r="E340" s="49"/>
      <c r="F340" s="29">
        <f>E340*C340</f>
        <v>0</v>
      </c>
    </row>
    <row r="341" spans="1:6" ht="13.8" x14ac:dyDescent="0.3">
      <c r="A341" s="83"/>
      <c r="B341" s="85"/>
      <c r="C341" s="26"/>
      <c r="D341" s="27"/>
      <c r="E341" s="49"/>
      <c r="F341" s="29">
        <f t="shared" ref="F341:F351" si="40">E341*C341</f>
        <v>0</v>
      </c>
    </row>
    <row r="342" spans="1:6" ht="41.4" x14ac:dyDescent="0.3">
      <c r="A342" s="83">
        <v>5035</v>
      </c>
      <c r="B342" s="85" t="s">
        <v>72</v>
      </c>
      <c r="C342" s="26"/>
      <c r="D342" s="27"/>
      <c r="E342" s="49"/>
      <c r="F342" s="29">
        <f t="shared" si="40"/>
        <v>0</v>
      </c>
    </row>
    <row r="343" spans="1:6" ht="13.8" x14ac:dyDescent="0.3">
      <c r="A343" s="83"/>
      <c r="B343" s="87" t="s">
        <v>85</v>
      </c>
      <c r="C343" s="26">
        <v>20</v>
      </c>
      <c r="D343" s="27" t="s">
        <v>36</v>
      </c>
      <c r="E343" s="49"/>
      <c r="F343" s="29">
        <f t="shared" si="40"/>
        <v>0</v>
      </c>
    </row>
    <row r="344" spans="1:6" ht="13.8" x14ac:dyDescent="0.3">
      <c r="A344" s="30"/>
      <c r="B344" s="31"/>
      <c r="C344" s="32"/>
      <c r="D344" s="33"/>
      <c r="E344" s="49"/>
      <c r="F344" s="29">
        <f t="shared" si="40"/>
        <v>0</v>
      </c>
    </row>
    <row r="345" spans="1:6" ht="41.4" x14ac:dyDescent="0.3">
      <c r="A345" s="83">
        <v>5056</v>
      </c>
      <c r="B345" s="85" t="s">
        <v>73</v>
      </c>
      <c r="C345" s="26"/>
      <c r="D345" s="27"/>
      <c r="E345" s="49"/>
      <c r="F345" s="29">
        <f t="shared" si="40"/>
        <v>0</v>
      </c>
    </row>
    <row r="346" spans="1:6" ht="13.8" x14ac:dyDescent="0.3">
      <c r="A346" s="83"/>
      <c r="B346" s="87" t="s">
        <v>85</v>
      </c>
      <c r="C346" s="26">
        <v>20</v>
      </c>
      <c r="D346" s="27" t="s">
        <v>36</v>
      </c>
      <c r="E346" s="49"/>
      <c r="F346" s="29">
        <f t="shared" si="40"/>
        <v>0</v>
      </c>
    </row>
    <row r="347" spans="1:6" ht="13.8" x14ac:dyDescent="0.3">
      <c r="A347" s="35"/>
      <c r="B347" s="36"/>
      <c r="C347" s="37"/>
      <c r="D347" s="38"/>
      <c r="E347" s="49"/>
      <c r="F347" s="29">
        <f t="shared" si="40"/>
        <v>0</v>
      </c>
    </row>
    <row r="348" spans="1:6" ht="41.4" x14ac:dyDescent="0.3">
      <c r="A348" s="83">
        <v>5061</v>
      </c>
      <c r="B348" s="85" t="s">
        <v>79</v>
      </c>
      <c r="C348" s="26"/>
      <c r="D348" s="27"/>
      <c r="E348" s="49"/>
      <c r="F348" s="29">
        <f t="shared" si="40"/>
        <v>0</v>
      </c>
    </row>
    <row r="349" spans="1:6" ht="13.8" x14ac:dyDescent="0.3">
      <c r="A349" s="83"/>
      <c r="B349" s="87" t="s">
        <v>85</v>
      </c>
      <c r="C349" s="26">
        <v>3</v>
      </c>
      <c r="D349" s="27" t="s">
        <v>52</v>
      </c>
      <c r="E349" s="49"/>
      <c r="F349" s="29">
        <f t="shared" si="40"/>
        <v>0</v>
      </c>
    </row>
    <row r="350" spans="1:6" ht="13.8" x14ac:dyDescent="0.3">
      <c r="A350" s="35"/>
      <c r="B350" s="36"/>
      <c r="C350" s="37"/>
      <c r="D350" s="38"/>
      <c r="E350" s="49"/>
      <c r="F350" s="29">
        <f t="shared" si="40"/>
        <v>0</v>
      </c>
    </row>
    <row r="351" spans="1:6" ht="41.4" x14ac:dyDescent="0.3">
      <c r="A351" s="83">
        <v>5065</v>
      </c>
      <c r="B351" s="84" t="s">
        <v>185</v>
      </c>
      <c r="C351" s="26">
        <v>2</v>
      </c>
      <c r="D351" s="27" t="s">
        <v>52</v>
      </c>
      <c r="E351" s="49"/>
      <c r="F351" s="29">
        <f t="shared" si="40"/>
        <v>0</v>
      </c>
    </row>
    <row r="352" spans="1:6" ht="13.8" x14ac:dyDescent="0.3">
      <c r="A352" s="35"/>
      <c r="B352" s="36"/>
      <c r="C352" s="37"/>
      <c r="D352" s="38"/>
      <c r="E352" s="49"/>
      <c r="F352" s="29">
        <f t="shared" ref="F352:F353" si="41">E352*C352</f>
        <v>0</v>
      </c>
    </row>
    <row r="353" spans="1:6" ht="96.6" x14ac:dyDescent="0.3">
      <c r="A353" s="83">
        <v>2037</v>
      </c>
      <c r="B353" s="84" t="s">
        <v>226</v>
      </c>
      <c r="C353" s="26">
        <v>1</v>
      </c>
      <c r="D353" s="27" t="s">
        <v>52</v>
      </c>
      <c r="E353" s="49"/>
      <c r="F353" s="29">
        <f t="shared" si="41"/>
        <v>0</v>
      </c>
    </row>
    <row r="354" spans="1:6" ht="14.4" thickBot="1" x14ac:dyDescent="0.35">
      <c r="A354" s="35"/>
      <c r="B354" s="36"/>
      <c r="C354" s="37"/>
      <c r="D354" s="38"/>
      <c r="E354" s="39"/>
      <c r="F354" s="29">
        <f>C354*$E354</f>
        <v>0</v>
      </c>
    </row>
    <row r="355" spans="1:6" ht="14.4" thickBot="1" x14ac:dyDescent="0.35">
      <c r="A355" s="40"/>
      <c r="B355" s="41" t="str">
        <f>CONCATENATE("Total ",A338," : ",B338)</f>
        <v>Total M : IRVE</v>
      </c>
      <c r="C355" s="42"/>
      <c r="D355" s="43"/>
      <c r="E355" s="44"/>
      <c r="F355" s="45">
        <f>SUM(F339:F354)</f>
        <v>0</v>
      </c>
    </row>
    <row r="356" spans="1:6" ht="13.8" x14ac:dyDescent="0.3">
      <c r="A356" s="35"/>
      <c r="B356" s="55"/>
      <c r="C356" s="37"/>
      <c r="D356" s="38"/>
      <c r="E356" s="39"/>
      <c r="F356" s="56"/>
    </row>
    <row r="357" spans="1:6" ht="13.8" x14ac:dyDescent="0.3">
      <c r="A357" s="57" t="s">
        <v>99</v>
      </c>
      <c r="B357" s="58" t="s">
        <v>26</v>
      </c>
      <c r="C357" s="51"/>
      <c r="D357" s="21"/>
      <c r="E357" s="52"/>
      <c r="F357" s="23"/>
    </row>
    <row r="358" spans="1:6" ht="13.8" x14ac:dyDescent="0.3">
      <c r="A358" s="53"/>
      <c r="B358" s="54"/>
      <c r="C358" s="48"/>
      <c r="D358" s="6"/>
      <c r="E358" s="49"/>
      <c r="F358" s="29">
        <f>C358*$E358</f>
        <v>0</v>
      </c>
    </row>
    <row r="359" spans="1:6" ht="138" x14ac:dyDescent="0.3">
      <c r="A359" s="124">
        <v>5001</v>
      </c>
      <c r="B359" s="126" t="s">
        <v>174</v>
      </c>
      <c r="C359" s="26"/>
      <c r="D359" s="27"/>
      <c r="E359" s="49"/>
      <c r="F359" s="29"/>
    </row>
    <row r="360" spans="1:6" ht="13.8" x14ac:dyDescent="0.3">
      <c r="A360" s="83"/>
      <c r="B360" s="87" t="s">
        <v>149</v>
      </c>
      <c r="C360" s="26">
        <v>65</v>
      </c>
      <c r="D360" s="27" t="s">
        <v>36</v>
      </c>
      <c r="E360" s="49"/>
      <c r="F360" s="29">
        <f t="shared" ref="F360:F361" si="42">C360*E360</f>
        <v>0</v>
      </c>
    </row>
    <row r="361" spans="1:6" ht="13.8" x14ac:dyDescent="0.3">
      <c r="A361" s="83"/>
      <c r="B361" s="87" t="s">
        <v>150</v>
      </c>
      <c r="C361" s="26">
        <v>200</v>
      </c>
      <c r="D361" s="27" t="s">
        <v>36</v>
      </c>
      <c r="E361" s="49"/>
      <c r="F361" s="29">
        <f t="shared" si="42"/>
        <v>0</v>
      </c>
    </row>
    <row r="362" spans="1:6" ht="13.8" x14ac:dyDescent="0.3">
      <c r="A362" s="83"/>
      <c r="B362" s="85"/>
      <c r="C362" s="26"/>
      <c r="D362" s="27"/>
      <c r="E362" s="49"/>
      <c r="F362" s="29"/>
    </row>
    <row r="363" spans="1:6" ht="41.4" x14ac:dyDescent="0.3">
      <c r="A363" s="83">
        <v>5032</v>
      </c>
      <c r="B363" s="85" t="s">
        <v>74</v>
      </c>
      <c r="C363" s="26"/>
      <c r="D363" s="27"/>
      <c r="E363" s="49"/>
      <c r="F363" s="29">
        <f>C363*E363</f>
        <v>0</v>
      </c>
    </row>
    <row r="364" spans="1:6" ht="13.8" x14ac:dyDescent="0.3">
      <c r="A364" s="83"/>
      <c r="B364" s="87" t="s">
        <v>147</v>
      </c>
      <c r="C364" s="26">
        <v>30</v>
      </c>
      <c r="D364" s="27" t="s">
        <v>36</v>
      </c>
      <c r="E364" s="49"/>
      <c r="F364" s="29">
        <f t="shared" ref="F364:F381" si="43">C364*E364</f>
        <v>0</v>
      </c>
    </row>
    <row r="365" spans="1:6" ht="13.8" x14ac:dyDescent="0.3">
      <c r="A365" s="53"/>
      <c r="B365" s="54"/>
      <c r="C365" s="48"/>
      <c r="D365" s="6"/>
      <c r="E365" s="49"/>
      <c r="F365" s="29">
        <f t="shared" si="43"/>
        <v>0</v>
      </c>
    </row>
    <row r="366" spans="1:6" ht="41.4" x14ac:dyDescent="0.3">
      <c r="A366" s="83">
        <v>5034</v>
      </c>
      <c r="B366" s="85" t="s">
        <v>76</v>
      </c>
      <c r="C366" s="26"/>
      <c r="D366" s="27"/>
      <c r="E366" s="49"/>
      <c r="F366" s="29">
        <f t="shared" si="43"/>
        <v>0</v>
      </c>
    </row>
    <row r="367" spans="1:6" ht="13.8" x14ac:dyDescent="0.3">
      <c r="A367" s="83"/>
      <c r="B367" s="87" t="s">
        <v>146</v>
      </c>
      <c r="C367" s="26">
        <v>20</v>
      </c>
      <c r="D367" s="27" t="s">
        <v>36</v>
      </c>
      <c r="E367" s="49"/>
      <c r="F367" s="29">
        <f t="shared" ref="F367" si="44">C367*E367</f>
        <v>0</v>
      </c>
    </row>
    <row r="368" spans="1:6" ht="13.8" x14ac:dyDescent="0.3">
      <c r="A368" s="83"/>
      <c r="B368" s="139" t="s">
        <v>227</v>
      </c>
      <c r="C368" s="134">
        <v>10</v>
      </c>
      <c r="D368" s="136" t="s">
        <v>36</v>
      </c>
      <c r="E368" s="142"/>
      <c r="F368" s="138">
        <f t="shared" si="43"/>
        <v>0</v>
      </c>
    </row>
    <row r="369" spans="1:6" ht="13.8" x14ac:dyDescent="0.3">
      <c r="A369" s="83"/>
      <c r="B369" s="85"/>
      <c r="C369" s="26"/>
      <c r="D369" s="27"/>
      <c r="E369" s="49"/>
      <c r="F369" s="29">
        <f t="shared" ref="F369:F370" si="45">E369*C369</f>
        <v>0</v>
      </c>
    </row>
    <row r="370" spans="1:6" ht="41.4" x14ac:dyDescent="0.3">
      <c r="A370" s="83">
        <v>5035</v>
      </c>
      <c r="B370" s="85" t="s">
        <v>72</v>
      </c>
      <c r="C370" s="26"/>
      <c r="D370" s="27"/>
      <c r="E370" s="49"/>
      <c r="F370" s="29">
        <f t="shared" si="45"/>
        <v>0</v>
      </c>
    </row>
    <row r="371" spans="1:6" ht="13.8" x14ac:dyDescent="0.3">
      <c r="A371" s="83"/>
      <c r="B371" s="87" t="s">
        <v>151</v>
      </c>
      <c r="C371" s="26">
        <v>70</v>
      </c>
      <c r="D371" s="27" t="s">
        <v>36</v>
      </c>
      <c r="E371" s="49"/>
      <c r="F371" s="29">
        <f t="shared" ref="F371" si="46">C371*E371</f>
        <v>0</v>
      </c>
    </row>
    <row r="372" spans="1:6" ht="13.8" x14ac:dyDescent="0.3">
      <c r="A372" s="83"/>
      <c r="B372" s="87" t="s">
        <v>144</v>
      </c>
      <c r="C372" s="26">
        <v>440</v>
      </c>
      <c r="D372" s="27" t="s">
        <v>36</v>
      </c>
      <c r="E372" s="49"/>
      <c r="F372" s="29">
        <f t="shared" ref="F372" si="47">C372*E372</f>
        <v>0</v>
      </c>
    </row>
    <row r="373" spans="1:6" ht="13.8" x14ac:dyDescent="0.3">
      <c r="A373" s="83"/>
      <c r="B373" s="87" t="s">
        <v>145</v>
      </c>
      <c r="C373" s="26">
        <v>60</v>
      </c>
      <c r="D373" s="27" t="s">
        <v>36</v>
      </c>
      <c r="E373" s="49"/>
      <c r="F373" s="29">
        <f t="shared" ref="F373" si="48">C373*E373</f>
        <v>0</v>
      </c>
    </row>
    <row r="374" spans="1:6" ht="13.8" x14ac:dyDescent="0.3">
      <c r="A374" s="83"/>
      <c r="B374" s="87"/>
      <c r="C374" s="26"/>
      <c r="D374" s="27"/>
      <c r="E374" s="49"/>
      <c r="F374" s="29"/>
    </row>
    <row r="375" spans="1:6" ht="13.8" x14ac:dyDescent="0.3">
      <c r="A375" s="53"/>
      <c r="B375" s="54"/>
      <c r="C375" s="48"/>
      <c r="D375" s="6"/>
      <c r="E375" s="49"/>
      <c r="F375" s="29">
        <f t="shared" si="43"/>
        <v>0</v>
      </c>
    </row>
    <row r="376" spans="1:6" ht="41.4" x14ac:dyDescent="0.3">
      <c r="A376" s="83">
        <v>5062</v>
      </c>
      <c r="B376" s="85" t="s">
        <v>77</v>
      </c>
      <c r="C376" s="26"/>
      <c r="D376" s="27"/>
      <c r="E376" s="49"/>
      <c r="F376" s="29">
        <f t="shared" si="43"/>
        <v>0</v>
      </c>
    </row>
    <row r="377" spans="1:6" ht="13.8" x14ac:dyDescent="0.3">
      <c r="A377" s="83"/>
      <c r="B377" s="87" t="s">
        <v>75</v>
      </c>
      <c r="C377" s="134">
        <v>5</v>
      </c>
      <c r="D377" s="136" t="s">
        <v>52</v>
      </c>
      <c r="E377" s="49"/>
      <c r="F377" s="29">
        <f t="shared" si="43"/>
        <v>0</v>
      </c>
    </row>
    <row r="378" spans="1:6" ht="13.8" x14ac:dyDescent="0.3">
      <c r="A378" s="53"/>
      <c r="B378" s="54"/>
      <c r="C378" s="48"/>
      <c r="D378" s="6"/>
      <c r="E378" s="49"/>
      <c r="F378" s="29">
        <f t="shared" si="43"/>
        <v>0</v>
      </c>
    </row>
    <row r="379" spans="1:6" ht="110.4" x14ac:dyDescent="0.3">
      <c r="A379" s="83">
        <v>5078</v>
      </c>
      <c r="B379" s="84" t="s">
        <v>148</v>
      </c>
      <c r="C379" s="26"/>
      <c r="D379" s="27"/>
      <c r="E379" s="49"/>
      <c r="F379" s="29">
        <f t="shared" si="43"/>
        <v>0</v>
      </c>
    </row>
    <row r="380" spans="1:6" ht="13.8" x14ac:dyDescent="0.3">
      <c r="A380" s="83"/>
      <c r="B380" s="87" t="s">
        <v>144</v>
      </c>
      <c r="C380" s="26">
        <v>1</v>
      </c>
      <c r="D380" s="27" t="s">
        <v>52</v>
      </c>
      <c r="E380" s="49"/>
      <c r="F380" s="29">
        <f t="shared" si="43"/>
        <v>0</v>
      </c>
    </row>
    <row r="381" spans="1:6" ht="13.8" x14ac:dyDescent="0.3">
      <c r="A381" s="53"/>
      <c r="B381" s="54"/>
      <c r="C381" s="48"/>
      <c r="D381" s="6"/>
      <c r="E381" s="49"/>
      <c r="F381" s="29">
        <f t="shared" si="43"/>
        <v>0</v>
      </c>
    </row>
    <row r="382" spans="1:6" ht="27.6" x14ac:dyDescent="0.3">
      <c r="A382" s="83">
        <v>7012</v>
      </c>
      <c r="B382" s="84" t="s">
        <v>192</v>
      </c>
      <c r="C382" s="26"/>
      <c r="D382" s="27"/>
      <c r="E382" s="49"/>
      <c r="F382" s="29"/>
    </row>
    <row r="383" spans="1:6" ht="13.8" x14ac:dyDescent="0.3">
      <c r="A383" s="53"/>
      <c r="B383" s="87" t="s">
        <v>149</v>
      </c>
      <c r="C383" s="26">
        <v>70</v>
      </c>
      <c r="D383" s="27" t="s">
        <v>36</v>
      </c>
      <c r="E383" s="49"/>
      <c r="F383" s="29">
        <f t="shared" ref="F383" si="49">C383*E383</f>
        <v>0</v>
      </c>
    </row>
    <row r="384" spans="1:6" ht="14.4" thickBot="1" x14ac:dyDescent="0.35">
      <c r="A384" s="35"/>
      <c r="B384" s="36"/>
      <c r="C384" s="37"/>
      <c r="D384" s="38"/>
      <c r="E384" s="39"/>
      <c r="F384" s="29">
        <f>C384*$E384</f>
        <v>0</v>
      </c>
    </row>
    <row r="385" spans="1:6" ht="14.4" thickBot="1" x14ac:dyDescent="0.35">
      <c r="A385" s="40"/>
      <c r="B385" s="41" t="str">
        <f>CONCATENATE("Total ",A357," : ",B357)</f>
        <v>Total N : Génie civil Basse Tension</v>
      </c>
      <c r="C385" s="42"/>
      <c r="D385" s="43"/>
      <c r="E385" s="44"/>
      <c r="F385" s="45">
        <f>SUM(F358:F384)</f>
        <v>0</v>
      </c>
    </row>
    <row r="386" spans="1:6" ht="14.4" thickBot="1" x14ac:dyDescent="0.35">
      <c r="A386" s="35"/>
      <c r="B386" s="55"/>
      <c r="C386" s="37"/>
      <c r="D386" s="38"/>
      <c r="E386" s="39"/>
      <c r="F386" s="56"/>
    </row>
    <row r="387" spans="1:6" ht="15" thickTop="1" thickBot="1" x14ac:dyDescent="0.35">
      <c r="A387" s="6"/>
      <c r="B387" s="159" t="str">
        <f>+CONCATENATE("Total ",A3," HT :"        )</f>
        <v>Total Lot n°01 Terrassement - VRD - Espaces Verts HT :</v>
      </c>
      <c r="C387" s="160"/>
      <c r="D387" s="160"/>
      <c r="E387" s="161"/>
      <c r="F387" s="64">
        <f>F29+F64+F88+F130+F155+F178+F202+F263+F282+F292+F314+F336+F355+F385</f>
        <v>0</v>
      </c>
    </row>
    <row r="388" spans="1:6" ht="15" customHeight="1" thickTop="1" x14ac:dyDescent="0.25"/>
    <row r="389" spans="1:6" ht="13.8" x14ac:dyDescent="0.3">
      <c r="A389" s="57" t="s">
        <v>216</v>
      </c>
      <c r="B389" s="58" t="s">
        <v>217</v>
      </c>
      <c r="C389" s="51"/>
      <c r="D389" s="21"/>
      <c r="E389" s="52"/>
      <c r="F389" s="23"/>
    </row>
    <row r="390" spans="1:6" s="123" customFormat="1" ht="13.8" x14ac:dyDescent="0.3">
      <c r="A390" s="121"/>
      <c r="B390" s="155"/>
      <c r="C390" s="102"/>
      <c r="D390" s="103"/>
      <c r="E390" s="104"/>
      <c r="F390" s="105"/>
    </row>
    <row r="391" spans="1:6" s="123" customFormat="1" ht="55.2" x14ac:dyDescent="0.3">
      <c r="A391" s="121">
        <v>1660</v>
      </c>
      <c r="B391" s="155" t="s">
        <v>228</v>
      </c>
      <c r="C391" s="102">
        <v>1</v>
      </c>
      <c r="D391" s="103" t="s">
        <v>52</v>
      </c>
      <c r="E391" s="104"/>
      <c r="F391" s="105">
        <f>E391*C391</f>
        <v>0</v>
      </c>
    </row>
    <row r="392" spans="1:6" s="106" customFormat="1" ht="13.8" x14ac:dyDescent="0.3">
      <c r="A392" s="100"/>
      <c r="B392" s="107"/>
      <c r="C392" s="102"/>
      <c r="D392" s="103"/>
      <c r="E392" s="108"/>
      <c r="F392" s="105"/>
    </row>
    <row r="393" spans="1:6" s="106" customFormat="1" ht="41.4" x14ac:dyDescent="0.3">
      <c r="A393" s="100">
        <v>1672</v>
      </c>
      <c r="B393" s="107" t="s">
        <v>168</v>
      </c>
      <c r="C393" s="102">
        <v>1</v>
      </c>
      <c r="D393" s="103" t="s">
        <v>52</v>
      </c>
      <c r="E393" s="108"/>
      <c r="F393" s="105">
        <f t="shared" ref="F393" si="50">E393*C393</f>
        <v>0</v>
      </c>
    </row>
    <row r="394" spans="1:6" s="106" customFormat="1" ht="13.8" x14ac:dyDescent="0.3">
      <c r="A394" s="100"/>
      <c r="B394" s="107"/>
      <c r="C394" s="102"/>
      <c r="D394" s="103"/>
      <c r="E394" s="104"/>
      <c r="F394" s="105">
        <f t="shared" ref="F394:F395" si="51">E394*C394</f>
        <v>0</v>
      </c>
    </row>
    <row r="395" spans="1:6" s="106" customFormat="1" ht="69" x14ac:dyDescent="0.3">
      <c r="A395" s="100">
        <v>1688</v>
      </c>
      <c r="B395" s="107" t="s">
        <v>229</v>
      </c>
      <c r="C395" s="102">
        <v>2</v>
      </c>
      <c r="D395" s="103" t="s">
        <v>52</v>
      </c>
      <c r="E395" s="104"/>
      <c r="F395" s="105">
        <f t="shared" si="51"/>
        <v>0</v>
      </c>
    </row>
    <row r="396" spans="1:6" ht="13.8" x14ac:dyDescent="0.3">
      <c r="A396" s="53"/>
      <c r="B396" s="54"/>
      <c r="C396" s="48"/>
      <c r="D396" s="6"/>
      <c r="E396" s="49"/>
      <c r="F396" s="29">
        <f>C396*$E396</f>
        <v>0</v>
      </c>
    </row>
    <row r="397" spans="1:6" ht="124.2" x14ac:dyDescent="0.3">
      <c r="A397" s="124">
        <v>5001</v>
      </c>
      <c r="B397" s="156" t="s">
        <v>230</v>
      </c>
      <c r="C397" s="26">
        <v>15</v>
      </c>
      <c r="D397" s="27" t="s">
        <v>36</v>
      </c>
      <c r="E397" s="49"/>
      <c r="F397" s="29">
        <f>E397*C397</f>
        <v>0</v>
      </c>
    </row>
    <row r="398" spans="1:6" ht="13.8" x14ac:dyDescent="0.3">
      <c r="A398" s="83"/>
      <c r="B398" s="85"/>
      <c r="C398" s="26"/>
      <c r="D398" s="27"/>
      <c r="E398" s="49"/>
      <c r="F398" s="29">
        <f t="shared" ref="F398:F399" si="52">E398*C398</f>
        <v>0</v>
      </c>
    </row>
    <row r="399" spans="1:6" ht="124.2" x14ac:dyDescent="0.3">
      <c r="A399" s="124">
        <v>5005</v>
      </c>
      <c r="B399" s="156" t="s">
        <v>231</v>
      </c>
      <c r="C399" s="26">
        <v>17</v>
      </c>
      <c r="D399" s="27" t="s">
        <v>36</v>
      </c>
      <c r="E399" s="49"/>
      <c r="F399" s="29">
        <f t="shared" si="52"/>
        <v>0</v>
      </c>
    </row>
    <row r="400" spans="1:6" ht="13.8" x14ac:dyDescent="0.3">
      <c r="A400" s="83"/>
      <c r="B400" s="85"/>
      <c r="C400" s="26"/>
      <c r="D400" s="27"/>
      <c r="E400" s="49"/>
      <c r="F400" s="29">
        <f t="shared" ref="F400:F410" si="53">E400*C400</f>
        <v>0</v>
      </c>
    </row>
    <row r="401" spans="1:6" ht="41.4" x14ac:dyDescent="0.3">
      <c r="A401" s="83">
        <v>5035</v>
      </c>
      <c r="B401" s="85" t="s">
        <v>232</v>
      </c>
      <c r="C401" s="26"/>
      <c r="D401" s="27"/>
      <c r="E401" s="49"/>
      <c r="F401" s="29">
        <f t="shared" si="53"/>
        <v>0</v>
      </c>
    </row>
    <row r="402" spans="1:6" ht="13.8" x14ac:dyDescent="0.3">
      <c r="A402" s="83"/>
      <c r="B402" s="87" t="s">
        <v>85</v>
      </c>
      <c r="C402" s="26">
        <v>32</v>
      </c>
      <c r="D402" s="27" t="s">
        <v>36</v>
      </c>
      <c r="E402" s="49"/>
      <c r="F402" s="29">
        <f t="shared" si="53"/>
        <v>0</v>
      </c>
    </row>
    <row r="403" spans="1:6" ht="13.8" x14ac:dyDescent="0.3">
      <c r="A403" s="30"/>
      <c r="B403" s="31"/>
      <c r="C403" s="32"/>
      <c r="D403" s="33"/>
      <c r="E403" s="49"/>
      <c r="F403" s="29">
        <f t="shared" si="53"/>
        <v>0</v>
      </c>
    </row>
    <row r="404" spans="1:6" ht="41.4" x14ac:dyDescent="0.3">
      <c r="A404" s="83">
        <v>5056</v>
      </c>
      <c r="B404" s="85" t="s">
        <v>233</v>
      </c>
      <c r="C404" s="26"/>
      <c r="D404" s="27"/>
      <c r="E404" s="49"/>
      <c r="F404" s="29">
        <f t="shared" si="53"/>
        <v>0</v>
      </c>
    </row>
    <row r="405" spans="1:6" ht="13.8" x14ac:dyDescent="0.3">
      <c r="A405" s="83"/>
      <c r="B405" s="87" t="s">
        <v>85</v>
      </c>
      <c r="C405" s="26">
        <v>32</v>
      </c>
      <c r="D405" s="27" t="s">
        <v>36</v>
      </c>
      <c r="E405" s="49"/>
      <c r="F405" s="29">
        <f t="shared" si="53"/>
        <v>0</v>
      </c>
    </row>
    <row r="406" spans="1:6" ht="13.8" x14ac:dyDescent="0.3">
      <c r="A406" s="35"/>
      <c r="B406" s="36"/>
      <c r="C406" s="37"/>
      <c r="D406" s="38"/>
      <c r="E406" s="49"/>
      <c r="F406" s="29">
        <f t="shared" si="53"/>
        <v>0</v>
      </c>
    </row>
    <row r="407" spans="1:6" ht="41.4" x14ac:dyDescent="0.3">
      <c r="A407" s="83">
        <v>5061</v>
      </c>
      <c r="B407" s="85" t="s">
        <v>234</v>
      </c>
      <c r="C407" s="26"/>
      <c r="D407" s="27"/>
      <c r="E407" s="49"/>
      <c r="F407" s="29">
        <f t="shared" si="53"/>
        <v>0</v>
      </c>
    </row>
    <row r="408" spans="1:6" ht="13.8" x14ac:dyDescent="0.3">
      <c r="A408" s="83"/>
      <c r="B408" s="87" t="s">
        <v>85</v>
      </c>
      <c r="C408" s="26">
        <v>1</v>
      </c>
      <c r="D408" s="27" t="s">
        <v>52</v>
      </c>
      <c r="E408" s="49"/>
      <c r="F408" s="29">
        <f t="shared" si="53"/>
        <v>0</v>
      </c>
    </row>
    <row r="409" spans="1:6" ht="13.8" x14ac:dyDescent="0.3">
      <c r="A409" s="35"/>
      <c r="B409" s="36"/>
      <c r="C409" s="37"/>
      <c r="D409" s="38"/>
      <c r="E409" s="49"/>
      <c r="F409" s="29">
        <f t="shared" si="53"/>
        <v>0</v>
      </c>
    </row>
    <row r="410" spans="1:6" ht="41.4" x14ac:dyDescent="0.3">
      <c r="A410" s="83">
        <v>5065</v>
      </c>
      <c r="B410" s="84" t="s">
        <v>185</v>
      </c>
      <c r="C410" s="26">
        <v>1</v>
      </c>
      <c r="D410" s="27" t="s">
        <v>52</v>
      </c>
      <c r="E410" s="49"/>
      <c r="F410" s="29">
        <f t="shared" si="53"/>
        <v>0</v>
      </c>
    </row>
    <row r="411" spans="1:6" ht="14.4" thickBot="1" x14ac:dyDescent="0.35">
      <c r="A411" s="35"/>
      <c r="B411" s="36"/>
      <c r="C411" s="37"/>
      <c r="D411" s="38"/>
      <c r="E411" s="39"/>
      <c r="F411" s="29">
        <f>C411*$E411</f>
        <v>0</v>
      </c>
    </row>
    <row r="412" spans="1:6" ht="14.4" thickBot="1" x14ac:dyDescent="0.35">
      <c r="A412" s="40"/>
      <c r="B412" s="41" t="str">
        <f>CONCATENATE("Total ",A389," : ",B389)</f>
        <v>Total O : Option: 2 places IRVE Parking Aval</v>
      </c>
      <c r="C412" s="42"/>
      <c r="D412" s="43"/>
      <c r="E412" s="44"/>
      <c r="F412" s="45">
        <f>SUM(F391:F411)</f>
        <v>0</v>
      </c>
    </row>
  </sheetData>
  <dataConsolidate>
    <dataRefs count="1">
      <dataRef ref="A1:F1" r:id="rId1"/>
    </dataRefs>
  </dataConsolidate>
  <mergeCells count="2">
    <mergeCell ref="C4:D4"/>
    <mergeCell ref="B387:E387"/>
  </mergeCells>
  <phoneticPr fontId="0" type="noConversion"/>
  <printOptions horizontalCentered="1"/>
  <pageMargins left="0.39370078740157483" right="0.39370078740157483" top="0.19685039370078741" bottom="0.59055118110236227" header="0.31496062992125984" footer="0.31496062992125984"/>
  <pageSetup paperSize="9" scale="97" fitToHeight="0" orientation="portrait" horizontalDpi="180" verticalDpi="4294967292" r:id="rId2"/>
  <headerFooter alignWithMargins="0">
    <oddFooter>&amp;L&amp;"Comic Sans MS,Gras"&amp;K1F497D&amp;G&amp;C&amp;"Arial,Normal"&amp;8DPGF &amp;A&amp;R&amp;"Arial,Normal"&amp;8Page &amp;P/&amp;N</oddFooter>
  </headerFooter>
  <rowBreaks count="15" manualBreakCount="15">
    <brk id="29" max="16383" man="1"/>
    <brk id="65" max="16383" man="1"/>
    <brk id="89" max="16383" man="1"/>
    <brk id="131" max="16383" man="1"/>
    <brk id="156" max="16383" man="1"/>
    <brk id="179" max="16383" man="1"/>
    <brk id="203" max="16383" man="1"/>
    <brk id="264" max="16383" man="1"/>
    <brk id="283" max="16383" man="1"/>
    <brk id="293" max="16383" man="1"/>
    <brk id="315" max="16383" man="1"/>
    <brk id="337" max="16383" man="1"/>
    <brk id="356" max="16383" man="1"/>
    <brk id="378" max="16383" man="1"/>
    <brk id="388" max="16383" man="1"/>
  </rowBreaks>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1EB2F-CCB1-4F42-9988-379399A0F2F2}">
  <sheetPr>
    <tabColor rgb="FFFFC000"/>
    <pageSetUpPr fitToPage="1"/>
  </sheetPr>
  <dimension ref="A1:D31"/>
  <sheetViews>
    <sheetView showGridLines="0" showZeros="0" zoomScaleNormal="100" workbookViewId="0">
      <selection activeCell="F19" sqref="F19"/>
    </sheetView>
  </sheetViews>
  <sheetFormatPr baseColWidth="10" defaultColWidth="11.44140625" defaultRowHeight="13.2" x14ac:dyDescent="0.25"/>
  <cols>
    <col min="1" max="1" width="3.88671875" style="2" customWidth="1"/>
    <col min="2" max="2" width="43.88671875" style="2" customWidth="1"/>
    <col min="3" max="4" width="17.6640625" style="2" customWidth="1"/>
    <col min="5" max="16384" width="11.44140625" style="2"/>
  </cols>
  <sheetData>
    <row r="1" spans="1:4" ht="13.8" x14ac:dyDescent="0.3">
      <c r="A1" s="6"/>
      <c r="B1" s="67" t="s">
        <v>101</v>
      </c>
      <c r="C1" s="7" t="s">
        <v>0</v>
      </c>
      <c r="D1" s="8" t="s">
        <v>100</v>
      </c>
    </row>
    <row r="2" spans="1:4" ht="13.8" x14ac:dyDescent="0.3">
      <c r="A2" s="6"/>
      <c r="B2" s="68" t="s">
        <v>102</v>
      </c>
      <c r="C2" s="10" t="s">
        <v>18</v>
      </c>
      <c r="D2" s="144" t="s">
        <v>223</v>
      </c>
    </row>
    <row r="3" spans="1:4" ht="100.2" customHeight="1" x14ac:dyDescent="0.3">
      <c r="A3" s="6"/>
      <c r="B3" s="70"/>
      <c r="C3" s="7"/>
      <c r="D3" s="8"/>
    </row>
    <row r="4" spans="1:4" ht="13.8" x14ac:dyDescent="0.3">
      <c r="A4" s="6"/>
      <c r="B4" s="67" t="s">
        <v>209</v>
      </c>
      <c r="C4" s="6"/>
      <c r="D4" s="6"/>
    </row>
    <row r="5" spans="1:4" s="1" customFormat="1" ht="13.8" x14ac:dyDescent="0.3">
      <c r="A5" s="13"/>
      <c r="B5" s="68" t="s">
        <v>184</v>
      </c>
      <c r="C5" s="13"/>
      <c r="D5" s="13"/>
    </row>
    <row r="6" spans="1:4" ht="13.8" x14ac:dyDescent="0.3">
      <c r="A6" s="12"/>
      <c r="C6" s="13"/>
      <c r="D6" s="6"/>
    </row>
    <row r="7" spans="1:4" ht="13.8" x14ac:dyDescent="0.3">
      <c r="A7" s="12"/>
      <c r="B7" s="12"/>
      <c r="C7" s="13"/>
      <c r="D7" s="6"/>
    </row>
    <row r="8" spans="1:4" ht="13.8" x14ac:dyDescent="0.3">
      <c r="A8" s="12"/>
      <c r="B8" s="71" t="s">
        <v>24</v>
      </c>
      <c r="C8" s="13"/>
      <c r="D8" s="6"/>
    </row>
    <row r="9" spans="1:4" s="4" customFormat="1" ht="20.100000000000001" customHeight="1" x14ac:dyDescent="0.3">
      <c r="A9" s="69"/>
      <c r="B9" s="69"/>
      <c r="C9" s="72" t="s">
        <v>30</v>
      </c>
      <c r="D9" s="6"/>
    </row>
    <row r="10" spans="1:4" ht="13.8" x14ac:dyDescent="0.3">
      <c r="A10" s="73" t="str">
        <f>'Lot1 Terrassement - VRD - EV'!A6</f>
        <v>A</v>
      </c>
      <c r="B10" s="74" t="str">
        <f>'Lot1 Terrassement - VRD - EV'!B6</f>
        <v>Frais commun</v>
      </c>
      <c r="C10" s="75">
        <f>'Lot1 Terrassement - VRD - EV'!F29</f>
        <v>0</v>
      </c>
      <c r="D10" s="6"/>
    </row>
    <row r="11" spans="1:4" ht="13.8" x14ac:dyDescent="0.3">
      <c r="A11" s="76" t="str">
        <f>'Lot1 Terrassement - VRD - EV'!A31</f>
        <v>B</v>
      </c>
      <c r="B11" s="77" t="str">
        <f>'Lot1 Terrassement - VRD - EV'!B31</f>
        <v>Terrassement Bâtiment</v>
      </c>
      <c r="C11" s="75">
        <f>'Lot1 Terrassement - VRD - EV'!F64</f>
        <v>0</v>
      </c>
      <c r="D11" s="6"/>
    </row>
    <row r="12" spans="1:4" ht="13.8" x14ac:dyDescent="0.3">
      <c r="A12" s="76" t="str">
        <f>'Lot1 Terrassement - VRD - EV'!A66</f>
        <v>C</v>
      </c>
      <c r="B12" s="77" t="str">
        <f>'Lot1 Terrassement - VRD - EV'!B66</f>
        <v>Terrassement Voirie</v>
      </c>
      <c r="C12" s="75">
        <f>'Lot1 Terrassement - VRD - EV'!F88</f>
        <v>0</v>
      </c>
      <c r="D12" s="6"/>
    </row>
    <row r="13" spans="1:4" ht="13.8" x14ac:dyDescent="0.3">
      <c r="A13" s="76" t="str">
        <f>'Lot1 Terrassement - VRD - EV'!A90</f>
        <v>D</v>
      </c>
      <c r="B13" s="77" t="str">
        <f>'Lot1 Terrassement - VRD - EV'!B90</f>
        <v>Voirie</v>
      </c>
      <c r="C13" s="75">
        <f>'Lot1 Terrassement - VRD - EV'!F130</f>
        <v>0</v>
      </c>
      <c r="D13" s="6"/>
    </row>
    <row r="14" spans="1:4" ht="13.8" x14ac:dyDescent="0.3">
      <c r="A14" s="76" t="str">
        <f>'Lot1 Terrassement - VRD - EV'!A132</f>
        <v>E</v>
      </c>
      <c r="B14" s="77" t="str">
        <f>'Lot1 Terrassement - VRD - EV'!B132</f>
        <v>Signalisation -  Support vélo</v>
      </c>
      <c r="C14" s="75">
        <f>'Lot1 Terrassement - VRD - EV'!F155</f>
        <v>0</v>
      </c>
      <c r="D14" s="6"/>
    </row>
    <row r="15" spans="1:4" ht="13.8" x14ac:dyDescent="0.3">
      <c r="A15" s="76" t="str">
        <f>'Lot1 Terrassement - VRD - EV'!A157</f>
        <v>F</v>
      </c>
      <c r="B15" s="77" t="str">
        <f>'Lot1 Terrassement - VRD - EV'!B157</f>
        <v>Remise en état des abords - Espaces Verts - Nichoirs</v>
      </c>
      <c r="C15" s="75">
        <f>'Lot1 Terrassement - VRD - EV'!F178</f>
        <v>0</v>
      </c>
      <c r="D15" s="6"/>
    </row>
    <row r="16" spans="1:4" ht="13.8" x14ac:dyDescent="0.3">
      <c r="A16" s="76" t="str">
        <f>'Lot1 Terrassement - VRD - EV'!A180</f>
        <v>G</v>
      </c>
      <c r="B16" s="77" t="str">
        <f>'Lot1 Terrassement - VRD - EV'!B180</f>
        <v>Eaux usées</v>
      </c>
      <c r="C16" s="75">
        <f>'Lot1 Terrassement - VRD - EV'!F202</f>
        <v>0</v>
      </c>
      <c r="D16" s="6"/>
    </row>
    <row r="17" spans="1:4" ht="13.8" x14ac:dyDescent="0.3">
      <c r="A17" s="76" t="str">
        <f>'Lot1 Terrassement - VRD - EV'!A204</f>
        <v>H</v>
      </c>
      <c r="B17" s="77" t="str">
        <f>'Lot1 Terrassement - VRD - EV'!B204</f>
        <v>Eaux pluviales</v>
      </c>
      <c r="C17" s="75">
        <f>'Lot1 Terrassement - VRD - EV'!F263</f>
        <v>0</v>
      </c>
      <c r="D17" s="6"/>
    </row>
    <row r="18" spans="1:4" ht="13.8" x14ac:dyDescent="0.3">
      <c r="A18" s="76" t="str">
        <f>'Lot1 Terrassement - VRD - EV'!A265</f>
        <v>I</v>
      </c>
      <c r="B18" s="77" t="str">
        <f>'Lot1 Terrassement - VRD - EV'!B265</f>
        <v>Eau potable</v>
      </c>
      <c r="C18" s="75">
        <f>'Lot1 Terrassement - VRD - EV'!F282</f>
        <v>0</v>
      </c>
      <c r="D18" s="6"/>
    </row>
    <row r="19" spans="1:4" ht="13.8" x14ac:dyDescent="0.3">
      <c r="A19" s="76" t="str">
        <f>'Lot1 Terrassement - VRD - EV'!A284</f>
        <v>J</v>
      </c>
      <c r="B19" s="77" t="str">
        <f>'Lot1 Terrassement - VRD - EV'!B284</f>
        <v>Gaz et PAC</v>
      </c>
      <c r="C19" s="75">
        <f>'Lot1 Terrassement - VRD - EV'!F292</f>
        <v>0</v>
      </c>
      <c r="D19" s="6"/>
    </row>
    <row r="20" spans="1:4" ht="13.8" x14ac:dyDescent="0.3">
      <c r="A20" s="76" t="str">
        <f>'Lot1 Terrassement - VRD - EV'!A294</f>
        <v>K</v>
      </c>
      <c r="B20" s="77" t="str">
        <f>'Lot1 Terrassement - VRD - EV'!B294</f>
        <v>Téléphone &amp; Fibre optique</v>
      </c>
      <c r="C20" s="75">
        <f>'Lot1 Terrassement - VRD - EV'!F314</f>
        <v>0</v>
      </c>
      <c r="D20" s="6"/>
    </row>
    <row r="21" spans="1:4" ht="13.8" x14ac:dyDescent="0.3">
      <c r="A21" s="76" t="str">
        <f>'Lot1 Terrassement - VRD - EV'!A316</f>
        <v>L</v>
      </c>
      <c r="B21" s="77" t="str">
        <f>'Lot1 Terrassement - VRD - EV'!B316</f>
        <v>Eclairage</v>
      </c>
      <c r="C21" s="75">
        <f>'Lot1 Terrassement - VRD - EV'!F336</f>
        <v>0</v>
      </c>
      <c r="D21" s="6"/>
    </row>
    <row r="22" spans="1:4" ht="13.8" x14ac:dyDescent="0.3">
      <c r="A22" s="76" t="str">
        <f>'Lot1 Terrassement - VRD - EV'!A338</f>
        <v>M</v>
      </c>
      <c r="B22" s="77" t="str">
        <f>'Lot1 Terrassement - VRD - EV'!B338</f>
        <v>IRVE</v>
      </c>
      <c r="C22" s="75">
        <f>'Lot1 Terrassement - VRD - EV'!F355</f>
        <v>0</v>
      </c>
      <c r="D22" s="6"/>
    </row>
    <row r="23" spans="1:4" ht="14.4" thickBot="1" x14ac:dyDescent="0.35">
      <c r="A23" s="76" t="str">
        <f>'Lot1 Terrassement - VRD - EV'!A357</f>
        <v>N</v>
      </c>
      <c r="B23" s="77" t="str">
        <f>'Lot1 Terrassement - VRD - EV'!B357</f>
        <v>Génie civil Basse Tension</v>
      </c>
      <c r="C23" s="75">
        <f>'Lot1 Terrassement - VRD - EV'!F385</f>
        <v>0</v>
      </c>
      <c r="D23" s="6"/>
    </row>
    <row r="24" spans="1:4" ht="15" thickTop="1" thickBot="1" x14ac:dyDescent="0.35">
      <c r="A24" s="6"/>
      <c r="B24" s="65" t="str">
        <f>+CONCATENATE("Total ",B5," HT :"        )</f>
        <v>Total Lot n°01 Terrassement - VRD - Espaces Verts HT :</v>
      </c>
      <c r="C24" s="78">
        <f>SUM(C10:C23)</f>
        <v>0</v>
      </c>
      <c r="D24" s="6"/>
    </row>
    <row r="25" spans="1:4" ht="15" thickTop="1" thickBot="1" x14ac:dyDescent="0.35">
      <c r="A25" s="6"/>
      <c r="B25" s="62"/>
      <c r="C25" s="79"/>
      <c r="D25" s="6"/>
    </row>
    <row r="26" spans="1:4" ht="15" thickTop="1" thickBot="1" x14ac:dyDescent="0.35">
      <c r="A26" s="6"/>
      <c r="B26" s="80">
        <v>0.2</v>
      </c>
      <c r="C26" s="63">
        <f>C24*B26</f>
        <v>0</v>
      </c>
      <c r="D26" s="6"/>
    </row>
    <row r="27" spans="1:4" ht="15" thickTop="1" thickBot="1" x14ac:dyDescent="0.35">
      <c r="A27" s="6"/>
      <c r="B27" s="38"/>
      <c r="C27" s="6"/>
      <c r="D27" s="6"/>
    </row>
    <row r="28" spans="1:4" ht="15" thickTop="1" thickBot="1" x14ac:dyDescent="0.35">
      <c r="A28" s="6"/>
      <c r="B28" s="65" t="str">
        <f>+CONCATENATE("Total ",B5," TTC :"        )</f>
        <v>Total Lot n°01 Terrassement - VRD - Espaces Verts TTC :</v>
      </c>
      <c r="C28" s="78">
        <f>C24+C26</f>
        <v>0</v>
      </c>
      <c r="D28" s="6"/>
    </row>
    <row r="29" spans="1:4" ht="14.4" thickTop="1" x14ac:dyDescent="0.3">
      <c r="A29" s="6"/>
      <c r="B29" s="6"/>
      <c r="C29" s="6"/>
      <c r="D29" s="6"/>
    </row>
    <row r="30" spans="1:4" ht="13.8" x14ac:dyDescent="0.3">
      <c r="A30" s="6" t="str">
        <f>'Lot1 Terrassement - VRD - EV'!A389</f>
        <v>O</v>
      </c>
      <c r="B30" s="6" t="str">
        <f>'Lot1 Terrassement - VRD - EV'!B389</f>
        <v>Option: 2 places IRVE Parking Aval</v>
      </c>
      <c r="C30" s="154">
        <f>'Lot1 Terrassement - VRD - EV'!F412</f>
        <v>0</v>
      </c>
      <c r="D30" s="6"/>
    </row>
    <row r="31" spans="1:4" ht="13.8" x14ac:dyDescent="0.3">
      <c r="A31" s="6"/>
      <c r="B31" s="6"/>
      <c r="C31" s="6"/>
      <c r="D31" s="6"/>
    </row>
  </sheetData>
  <dataConsolidate>
    <dataRefs count="1">
      <dataRef ref="A1:F1" r:id="rId1"/>
    </dataRefs>
  </dataConsolidate>
  <printOptions horizontalCentered="1"/>
  <pageMargins left="0.39370078740157483" right="0.39370078740157483" top="0.19685039370078741" bottom="0.59055118110236227" header="0.31496062992125984" footer="0.31496062992125984"/>
  <pageSetup paperSize="9" fitToHeight="0" orientation="portrait" horizontalDpi="180" verticalDpi="4294967292" r:id="rId2"/>
  <headerFooter alignWithMargins="0">
    <oddFooter>&amp;L&amp;"Swis721 Blk BT,Black"&amp;K1F497D&amp;G&amp;C&amp;"Arial,Normal"&amp;8DPGF &amp;A&amp;R&amp;"Arial,Normal"&amp;8Page &amp;P/&amp;N</oddFooter>
  </headerFooter>
  <drawing r:id="rId3"/>
  <legacyDrawingHF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b088efa0-b199-4a04-8739-c3e3ecdf61d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66E959B722FF344ABB62819C439FEA3" ma:contentTypeVersion="17" ma:contentTypeDescription="Create a new document." ma:contentTypeScope="" ma:versionID="808934ba1aa505102f042a8f7f75bd83">
  <xsd:schema xmlns:xsd="http://www.w3.org/2001/XMLSchema" xmlns:xs="http://www.w3.org/2001/XMLSchema" xmlns:p="http://schemas.microsoft.com/office/2006/metadata/properties" xmlns:ns3="ec380d2e-e88c-4e93-8ce2-b283ed8e5080" xmlns:ns4="b088efa0-b199-4a04-8739-c3e3ecdf61df" targetNamespace="http://schemas.microsoft.com/office/2006/metadata/properties" ma:root="true" ma:fieldsID="a1b09f1d1ffc6233e8f1e3b619a5a3d0" ns3:_="" ns4:_="">
    <xsd:import namespace="ec380d2e-e88c-4e93-8ce2-b283ed8e5080"/>
    <xsd:import namespace="b088efa0-b199-4a04-8739-c3e3ecdf61df"/>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Location"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LengthInSeconds" minOccurs="0"/>
                <xsd:element ref="ns4:_activity" minOccurs="0"/>
                <xsd:element ref="ns4:MediaServiceObjectDetectorVersions" minOccurs="0"/>
                <xsd:element ref="ns4: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380d2e-e88c-4e93-8ce2-b283ed8e5080"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088efa0-b199-4a04-8739-c3e3ecdf61df"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Location" ma:index="15" nillable="true" ma:displayName="MediaServiceLocation" ma:descrip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EA9C58-0FCC-4DFF-A37A-9A517767FE2D}">
  <ds:schemaRefs>
    <ds:schemaRef ds:uri="http://schemas.microsoft.com/sharepoint/v3/contenttype/forms"/>
  </ds:schemaRefs>
</ds:datastoreItem>
</file>

<file path=customXml/itemProps2.xml><?xml version="1.0" encoding="utf-8"?>
<ds:datastoreItem xmlns:ds="http://schemas.openxmlformats.org/officeDocument/2006/customXml" ds:itemID="{84FCF33B-9338-4C78-A584-1BD732AE2E75}">
  <ds:schemaRefs>
    <ds:schemaRef ds:uri="http://purl.org/dc/terms/"/>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purl.org/dc/dcmitype/"/>
    <ds:schemaRef ds:uri="b088efa0-b199-4a04-8739-c3e3ecdf61df"/>
    <ds:schemaRef ds:uri="http://schemas.openxmlformats.org/package/2006/metadata/core-properties"/>
    <ds:schemaRef ds:uri="ec380d2e-e88c-4e93-8ce2-b283ed8e5080"/>
    <ds:schemaRef ds:uri="http://www.w3.org/XML/1998/namespace"/>
  </ds:schemaRefs>
</ds:datastoreItem>
</file>

<file path=customXml/itemProps3.xml><?xml version="1.0" encoding="utf-8"?>
<ds:datastoreItem xmlns:ds="http://schemas.openxmlformats.org/officeDocument/2006/customXml" ds:itemID="{C73A503D-2F9F-46EA-A69E-DBCDDCA1FA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380d2e-e88c-4e93-8ce2-b283ed8e5080"/>
    <ds:schemaRef ds:uri="b088efa0-b199-4a04-8739-c3e3ecdf61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PG</vt:lpstr>
      <vt:lpstr>Lot1 Terrassement - VRD - EV</vt:lpstr>
      <vt:lpstr>RECAP Lot 1</vt:lpstr>
      <vt:lpstr>'Lot1 Terrassement - VRD - EV'!Impression_des_titres</vt:lpstr>
      <vt:lpstr>'RECAP Lot 1'!Impression_des_titres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Modéle pour devis au bordereau</dc:title>
  <dc:creator>Damien SCHIMIZZI</dc:creator>
  <cp:lastModifiedBy>Laurent THEVENOUD</cp:lastModifiedBy>
  <cp:lastPrinted>2026-01-15T13:13:49Z</cp:lastPrinted>
  <dcterms:created xsi:type="dcterms:W3CDTF">1997-09-23T12:11:14Z</dcterms:created>
  <dcterms:modified xsi:type="dcterms:W3CDTF">2026-01-15T13:14:01Z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0x010100266E959B722FF344ABB62819C439FEA3</vt:lpwstr>
  </property>
</Properties>
</file>